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195" windowHeight="7560" firstSheet="2" activeTab="2"/>
  </bookViews>
  <sheets>
    <sheet name="Район" sheetId="1" r:id="rId1"/>
    <sheet name="Благов сп" sheetId="3" r:id="rId2"/>
    <sheet name="5" sheetId="8" r:id="rId3"/>
  </sheets>
  <calcPr calcId="145621"/>
</workbook>
</file>

<file path=xl/calcChain.xml><?xml version="1.0" encoding="utf-8"?>
<calcChain xmlns="http://schemas.openxmlformats.org/spreadsheetml/2006/main">
  <c r="D115" i="8" l="1"/>
  <c r="D114" i="8"/>
  <c r="D117" i="8"/>
  <c r="D349" i="8" l="1"/>
  <c r="D116" i="8"/>
  <c r="D111" i="8"/>
  <c r="D109" i="8"/>
  <c r="D357" i="8"/>
  <c r="D354" i="8"/>
  <c r="D353" i="8" s="1"/>
  <c r="D336" i="8"/>
  <c r="D334" i="8"/>
  <c r="D331" i="8"/>
  <c r="D324" i="8"/>
  <c r="D326" i="8"/>
  <c r="D328" i="8"/>
  <c r="D260" i="8"/>
  <c r="D258" i="8"/>
  <c r="D256" i="8"/>
  <c r="D218" i="8"/>
  <c r="D217" i="8" s="1"/>
  <c r="D215" i="8"/>
  <c r="D184" i="8"/>
  <c r="D163" i="8"/>
  <c r="D136" i="8"/>
  <c r="D143" i="8"/>
  <c r="D58" i="8" l="1"/>
  <c r="D44" i="8"/>
  <c r="D42" i="8"/>
  <c r="D40" i="8" l="1"/>
  <c r="D39" i="8" s="1"/>
  <c r="D351" i="8" l="1"/>
  <c r="D342" i="8"/>
  <c r="D300" i="8"/>
  <c r="D299" i="8" s="1"/>
  <c r="D298" i="8" s="1"/>
  <c r="D297" i="8" s="1"/>
  <c r="D222" i="8"/>
  <c r="D209" i="8"/>
  <c r="D207" i="8"/>
  <c r="D147" i="8" l="1"/>
  <c r="D355" i="8" l="1"/>
  <c r="D347" i="8" l="1"/>
  <c r="D346" i="8" s="1"/>
  <c r="D344" i="8"/>
  <c r="D339" i="8"/>
  <c r="D322" i="8"/>
  <c r="D320" i="8"/>
  <c r="D314" i="8"/>
  <c r="D311" i="8"/>
  <c r="D310" i="8" s="1"/>
  <c r="D308" i="8"/>
  <c r="D307" i="8" s="1"/>
  <c r="D305" i="8"/>
  <c r="D304" i="8" s="1"/>
  <c r="D295" i="8"/>
  <c r="D294" i="8" s="1"/>
  <c r="D293" i="8" s="1"/>
  <c r="D291" i="8"/>
  <c r="D290" i="8" s="1"/>
  <c r="D289" i="8" s="1"/>
  <c r="D287" i="8"/>
  <c r="D285" i="8"/>
  <c r="D280" i="8"/>
  <c r="D278" i="8"/>
  <c r="D275" i="8"/>
  <c r="D274" i="8" s="1"/>
  <c r="D271" i="8"/>
  <c r="D269" i="8"/>
  <c r="D267" i="8"/>
  <c r="D265" i="8"/>
  <c r="D254" i="8"/>
  <c r="D247" i="8"/>
  <c r="D246" i="8" s="1"/>
  <c r="D245" i="8" s="1"/>
  <c r="D241" i="8"/>
  <c r="D240" i="8" s="1"/>
  <c r="D239" i="8" s="1"/>
  <c r="D237" i="8"/>
  <c r="D236" i="8" s="1"/>
  <c r="D235" i="8" s="1"/>
  <c r="D233" i="8"/>
  <c r="D232" i="8" s="1"/>
  <c r="D231" i="8" s="1"/>
  <c r="D228" i="8"/>
  <c r="D227" i="8" s="1"/>
  <c r="D226" i="8" s="1"/>
  <c r="D225" i="8" s="1"/>
  <c r="D221" i="8"/>
  <c r="D220" i="8" s="1"/>
  <c r="D213" i="8"/>
  <c r="D212" i="8" s="1"/>
  <c r="D211" i="8" s="1"/>
  <c r="D205" i="8"/>
  <c r="D199" i="8"/>
  <c r="D198" i="8" s="1"/>
  <c r="D197" i="8" s="1"/>
  <c r="D196" i="8" s="1"/>
  <c r="D194" i="8"/>
  <c r="D193" i="8" s="1"/>
  <c r="D192" i="8" s="1"/>
  <c r="D190" i="8"/>
  <c r="D189" i="8" s="1"/>
  <c r="D187" i="8"/>
  <c r="D186" i="8" s="1"/>
  <c r="D182" i="8"/>
  <c r="D181" i="8" s="1"/>
  <c r="D176" i="8"/>
  <c r="D175" i="8" s="1"/>
  <c r="D174" i="8" s="1"/>
  <c r="D172" i="8"/>
  <c r="D171" i="8" s="1"/>
  <c r="D170" i="8" s="1"/>
  <c r="D167" i="8"/>
  <c r="D166" i="8" s="1"/>
  <c r="D165" i="8" s="1"/>
  <c r="D161" i="8"/>
  <c r="D160" i="8" s="1"/>
  <c r="D159" i="8" s="1"/>
  <c r="D157" i="8"/>
  <c r="D156" i="8" s="1"/>
  <c r="D155" i="8" s="1"/>
  <c r="D152" i="8"/>
  <c r="D151" i="8" s="1"/>
  <c r="D150" i="8" s="1"/>
  <c r="D149" i="8" s="1"/>
  <c r="D146" i="8"/>
  <c r="D145" i="8" s="1"/>
  <c r="D141" i="8"/>
  <c r="D139" i="8"/>
  <c r="D134" i="8"/>
  <c r="D129" i="8"/>
  <c r="D128" i="8" s="1"/>
  <c r="D126" i="8"/>
  <c r="D125" i="8" s="1"/>
  <c r="D122" i="8"/>
  <c r="D121" i="8" s="1"/>
  <c r="D119" i="8"/>
  <c r="D118" i="8" s="1"/>
  <c r="D113" i="8"/>
  <c r="D106" i="8"/>
  <c r="D102" i="8"/>
  <c r="D99" i="8"/>
  <c r="D96" i="8"/>
  <c r="D93" i="8"/>
  <c r="D90" i="8"/>
  <c r="D87" i="8"/>
  <c r="D84" i="8"/>
  <c r="D81" i="8"/>
  <c r="D78" i="8"/>
  <c r="D75" i="8"/>
  <c r="D72" i="8"/>
  <c r="D67" i="8"/>
  <c r="D66" i="8" s="1"/>
  <c r="D63" i="8"/>
  <c r="D62" i="8" s="1"/>
  <c r="D60" i="8"/>
  <c r="D56" i="8"/>
  <c r="D55" i="8" s="1"/>
  <c r="D50" i="8"/>
  <c r="D49" i="8" s="1"/>
  <c r="D47" i="8"/>
  <c r="D46" i="8" s="1"/>
  <c r="D37" i="8"/>
  <c r="D34" i="8"/>
  <c r="D32" i="8"/>
  <c r="D31" i="8"/>
  <c r="D30" i="8" s="1"/>
  <c r="D28" i="8"/>
  <c r="D24" i="8"/>
  <c r="D21" i="8"/>
  <c r="D18" i="8"/>
  <c r="D16" i="8"/>
  <c r="D14" i="8"/>
  <c r="D12" i="8"/>
  <c r="D9" i="8"/>
  <c r="D8" i="8" s="1"/>
  <c r="D71" i="8" l="1"/>
  <c r="D70" i="8" s="1"/>
  <c r="D313" i="8"/>
  <c r="D253" i="8"/>
  <c r="D252" i="8" s="1"/>
  <c r="D251" i="8" s="1"/>
  <c r="D264" i="8"/>
  <c r="D263" i="8" s="1"/>
  <c r="D133" i="8"/>
  <c r="D132" i="8" s="1"/>
  <c r="D204" i="8"/>
  <c r="D203" i="8" s="1"/>
  <c r="D303" i="8"/>
  <c r="D302" i="8" s="1"/>
  <c r="D277" i="8"/>
  <c r="D273" i="8" s="1"/>
  <c r="D180" i="8"/>
  <c r="D179" i="8" s="1"/>
  <c r="D65" i="8"/>
  <c r="D54" i="8"/>
  <c r="D316" i="8"/>
  <c r="D230" i="8"/>
  <c r="D284" i="8"/>
  <c r="D283" i="8" s="1"/>
  <c r="D282" i="8" s="1"/>
  <c r="D154" i="8"/>
  <c r="D11" i="8"/>
  <c r="D7" i="8" s="1"/>
  <c r="D169" i="8"/>
  <c r="D202" i="8" l="1"/>
  <c r="D6" i="8"/>
  <c r="D262" i="8"/>
  <c r="D69" i="8"/>
  <c r="D359" i="8" l="1"/>
  <c r="D361" i="8" s="1"/>
</calcChain>
</file>

<file path=xl/sharedStrings.xml><?xml version="1.0" encoding="utf-8"?>
<sst xmlns="http://schemas.openxmlformats.org/spreadsheetml/2006/main" count="952" uniqueCount="645">
  <si>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</si>
  <si>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</si>
  <si>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</si>
  <si>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</si>
  <si>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</si>
  <si>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</si>
  <si>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</si>
  <si>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</si>
  <si>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</si>
  <si>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</si>
  <si>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</si>
  <si>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</si>
  <si>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</si>
  <si>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</si>
  <si>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</si>
  <si>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</si>
  <si>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</si>
  <si>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</si>
  <si>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</si>
  <si>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</si>
  <si>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</si>
  <si>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</si>
  <si>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</si>
  <si>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</si>
  <si>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</si>
  <si>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</si>
  <si>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</si>
  <si>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</si>
  <si>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</si>
  <si>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</si>
  <si>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</si>
  <si>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</si>
  <si>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</si>
  <si>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</si>
  <si>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</si>
  <si>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</si>
  <si>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</si>
  <si>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</si>
  <si>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</si>
  <si>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</si>
  <si>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</si>
  <si>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</si>
  <si>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</si>
  <si>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</si>
  <si>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</si>
  <si>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</si>
  <si>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</si>
  <si>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</si>
  <si>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</si>
  <si>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</si>
  <si>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</si>
  <si>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</si>
  <si>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</si>
  <si>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</si>
  <si>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</si>
  <si>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</si>
  <si>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</si>
  <si>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</si>
  <si>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</si>
  <si>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</si>
  <si>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</si>
  <si>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</si>
  <si>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</si>
  <si>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</si>
  <si>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</si>
  <si>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</si>
  <si>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</si>
  <si>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</si>
  <si>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</si>
  <si>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</si>
  <si>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</si>
  <si>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</si>
  <si>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</si>
  <si>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</si>
  <si>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</si>
  <si>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</si>
  <si>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</si>
  <si>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</si>
  <si>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</si>
  <si>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</si>
  <si>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</si>
  <si>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</si>
  <si>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</si>
  <si>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</si>
  <si>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</si>
  <si>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</si>
  <si>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</si>
  <si>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</si>
  <si>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</si>
  <si>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</si>
  <si>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</si>
  <si>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</si>
  <si>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</si>
  <si>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</si>
  <si>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</si>
  <si>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</si>
  <si>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</si>
  <si>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</si>
  <si>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</si>
  <si>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</si>
  <si>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</si>
  <si>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</si>
  <si>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</si>
  <si>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</si>
  <si>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</si>
  <si>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</si>
  <si>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</si>
  <si>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</si>
  <si>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</si>
  <si>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</si>
  <si>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</si>
  <si>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</si>
  <si>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</si>
  <si>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</si>
  <si>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</si>
  <si>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</si>
  <si>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</si>
  <si>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</si>
  <si>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</si>
  <si>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</si>
  <si>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</si>
  <si>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</si>
  <si>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</si>
  <si>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</si>
  <si>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</si>
  <si>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</si>
  <si>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</si>
  <si>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</si>
  <si>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</si>
  <si>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</si>
  <si>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</si>
  <si>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</si>
  <si>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</si>
  <si>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</si>
  <si>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</si>
  <si>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</si>
  <si>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</si>
  <si>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</si>
  <si>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</si>
  <si>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</si>
  <si>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</si>
  <si>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</si>
  <si>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</si>
  <si>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</si>
  <si>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</si>
  <si>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</si>
  <si>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</si>
  <si>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</si>
  <si>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</si>
  <si>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</si>
  <si>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</si>
  <si>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</si>
  <si>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</si>
  <si>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</si>
  <si>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</si>
  <si>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</si>
  <si>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</si>
  <si>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</si>
  <si>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</si>
  <si>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</si>
  <si>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</si>
  <si>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</si>
  <si>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</si>
  <si>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</si>
  <si>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</si>
  <si>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</si>
  <si>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</si>
  <si>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</si>
  <si>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</si>
  <si>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</si>
  <si>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</si>
  <si>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</si>
  <si>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</si>
  <si>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</si>
  <si>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</si>
  <si>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</si>
  <si>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</si>
  <si>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</si>
  <si>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</si>
  <si>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</si>
  <si>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</si>
  <si>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</si>
  <si>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</si>
  <si>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</si>
  <si>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</si>
  <si>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</si>
  <si>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</si>
  <si>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</si>
  <si>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</si>
  <si>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</si>
  <si>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</si>
  <si>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</si>
  <si>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</si>
  <si>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</si>
  <si>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</si>
  <si>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</si>
  <si>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</si>
  <si>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</si>
  <si>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</si>
  <si>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</si>
  <si>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</si>
  <si>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</si>
  <si>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</si>
  <si>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</si>
  <si>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</si>
  <si>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</si>
  <si>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</si>
  <si>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</si>
  <si>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</si>
  <si>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</si>
  <si>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</si>
  <si>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</si>
  <si>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</si>
  <si>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</si>
  <si>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</si>
  <si>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</si>
  <si>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</si>
  <si>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</si>
  <si>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</si>
  <si>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</si>
  <si>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</si>
  <si>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</si>
  <si>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</si>
  <si>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</si>
  <si>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</si>
  <si>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</si>
  <si>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</si>
  <si>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</si>
  <si>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</si>
  <si>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</si>
  <si>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</si>
  <si>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</si>
  <si>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</si>
  <si>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</si>
  <si>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</si>
  <si>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</si>
  <si>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</si>
  <si>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</si>
  <si>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</si>
  <si>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</si>
  <si>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</si>
  <si>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</si>
  <si>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</si>
  <si>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</si>
  <si>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</si>
  <si>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</si>
  <si>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</si>
  <si>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</si>
  <si>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</si>
  <si>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</si>
  <si>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</si>
  <si>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</si>
  <si>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</si>
  <si>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</si>
  <si>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</si>
  <si>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</si>
  <si>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</si>
  <si>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11.1.02.00000</t>
  </si>
  <si>
    <t>11.1.04.00000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</si>
  <si>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</si>
  <si>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</si>
  <si>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</si>
  <si>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</si>
  <si>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</si>
  <si>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</si>
  <si>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</si>
  <si>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14.2.00.00000</t>
  </si>
  <si>
    <t>14.3.00.00000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</si>
  <si>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</si>
  <si>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</si>
  <si>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</si>
  <si>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</si>
  <si>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</si>
  <si>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</si>
  <si>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</si>
  <si>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</si>
  <si>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</si>
  <si>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</si>
  <si>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</si>
  <si>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</si>
  <si>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</si>
  <si>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</si>
  <si>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</si>
  <si>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</si>
  <si>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</si>
  <si>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</si>
  <si>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</si>
  <si>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50.0.00.59300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</si>
  <si>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</si>
  <si>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</si>
  <si>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</si>
  <si>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</si>
  <si>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</si>
  <si>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</si>
  <si>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</si>
  <si>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</si>
  <si>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</si>
  <si>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</si>
  <si>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</si>
  <si>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</si>
  <si>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</si>
  <si>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</si>
  <si>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</si>
  <si>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</si>
  <si>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</si>
  <si>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</si>
  <si>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</si>
  <si>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</si>
  <si>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</si>
  <si>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</si>
  <si>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</si>
  <si>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</si>
  <si>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</si>
  <si>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</si>
  <si>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</si>
  <si>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</si>
  <si>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</si>
  <si>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</si>
  <si>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</si>
  <si>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</si>
  <si>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</si>
  <si>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</si>
  <si>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</si>
  <si>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</si>
  <si>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</si>
  <si>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</si>
  <si>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</si>
  <si>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</si>
  <si>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</si>
  <si>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</si>
  <si>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</si>
  <si>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</si>
  <si>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</si>
  <si>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</si>
  <si>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</si>
  <si>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</si>
  <si>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>Субвенция на компенсацию части расходов на приобретение путёвки в организации отдыха детей и их оздоровления</t>
  </si>
  <si>
    <t>Реализация мероприятий по профилактике безнадзорности, правонарушений и защите прав несовершеннолетних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</si>
  <si>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</si>
  <si>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</si>
  <si>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</si>
  <si>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</si>
  <si>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</si>
  <si>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</si>
  <si>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</si>
  <si>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</si>
  <si>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</si>
  <si>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</si>
  <si>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</si>
  <si>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</si>
  <si>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</si>
  <si>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</t>
  </si>
  <si>
    <t>Реализация мероприятий направленных на строительство, реконструкцию и ремонт объектов водоснабжения и водоотведения</t>
  </si>
  <si>
    <t>Муниципальная программа  «Эффективная  власть  в Большесельском  муниципальном районе»</t>
  </si>
  <si>
    <t xml:space="preserve">Реализация  программ развития муниципальной службы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</si>
  <si>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</si>
  <si>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</si>
  <si>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</si>
  <si>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</si>
  <si>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</si>
  <si>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</si>
  <si>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</si>
  <si>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</si>
  <si>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</si>
  <si>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</si>
  <si>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</si>
  <si>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</si>
  <si>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</si>
  <si>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</si>
  <si>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 xml:space="preserve">Мероприятия  по повышению качества управления муниципальными финансами 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</si>
  <si>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</si>
  <si>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</si>
  <si>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</si>
  <si>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</si>
  <si>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</si>
  <si>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</si>
  <si>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</si>
  <si>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</si>
  <si>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</si>
  <si>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</si>
  <si>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</si>
  <si>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</si>
  <si>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</si>
  <si>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</si>
  <si>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</si>
  <si>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</si>
  <si>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</si>
  <si>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</si>
  <si>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</si>
  <si>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</si>
  <si>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</si>
  <si>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</si>
  <si>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24.1.01.15030</t>
  </si>
  <si>
    <t>24.1.01.72440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</si>
  <si>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</si>
  <si>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</si>
  <si>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</si>
  <si>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</si>
  <si>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</si>
  <si>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</si>
  <si>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</si>
  <si>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</si>
  <si>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</si>
  <si>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</si>
  <si>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</si>
  <si>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</si>
  <si>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</si>
  <si>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</si>
  <si>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</si>
  <si>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</si>
  <si>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</si>
  <si>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</si>
  <si>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</si>
  <si>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</si>
  <si>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</si>
  <si>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</si>
  <si>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</si>
  <si>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</si>
  <si>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</si>
  <si>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</si>
  <si>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25.2.01.10540</t>
  </si>
  <si>
    <t>25.3.01.10520</t>
  </si>
  <si>
    <t>36.1.01.10600</t>
  </si>
  <si>
    <t>36.1.02.00000</t>
  </si>
  <si>
    <t>02.1.01.10030</t>
  </si>
  <si>
    <t>36.1.04.00000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</si>
  <si>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</si>
  <si>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</si>
  <si>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</si>
  <si>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</si>
  <si>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</si>
  <si>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36.1.02.10610</t>
  </si>
  <si>
    <t>36.1.04.10870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</si>
  <si>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</si>
  <si>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</si>
  <si>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</si>
  <si>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</si>
  <si>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</si>
  <si>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</si>
  <si>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</si>
  <si>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</si>
  <si>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</si>
  <si>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</si>
  <si>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</si>
  <si>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</si>
  <si>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</si>
  <si>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</si>
  <si>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</si>
  <si>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</si>
  <si>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</si>
  <si>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</si>
  <si>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</si>
  <si>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</si>
  <si>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</si>
  <si>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</si>
  <si>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</si>
  <si>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</si>
  <si>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</si>
  <si>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</si>
  <si>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</si>
  <si>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</si>
  <si>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</si>
  <si>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</si>
  <si>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</si>
  <si>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</si>
  <si>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</si>
  <si>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</si>
  <si>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</si>
  <si>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</si>
  <si>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</si>
  <si>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</si>
  <si>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</si>
  <si>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</si>
  <si>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</si>
  <si>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</si>
  <si>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</si>
  <si>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</si>
  <si>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</si>
  <si>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</si>
  <si>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</si>
  <si>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</si>
  <si>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</si>
  <si>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</si>
  <si>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</si>
  <si>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</si>
  <si>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</si>
  <si>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</si>
  <si>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</si>
  <si>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02.1.04.10250</t>
  </si>
  <si>
    <t>02.1.05.10040</t>
  </si>
  <si>
    <t>02.1.02.10010</t>
  </si>
  <si>
    <t>02.1.02.10020</t>
  </si>
  <si>
    <t>02.1.02.70520</t>
  </si>
  <si>
    <t>02.1.02.70530</t>
  </si>
  <si>
    <t>02.1.02.73110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</si>
  <si>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</si>
  <si>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</si>
  <si>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</si>
  <si>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</si>
  <si>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</si>
  <si>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</si>
  <si>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Итого</t>
  </si>
  <si>
    <t>Субвенция на отлов и содержание  безнадзорных животных</t>
  </si>
  <si>
    <t>Представителей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</si>
  <si>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</si>
  <si>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</si>
  <si>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</si>
  <si>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</si>
  <si>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</si>
  <si>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Глава муниципального района                                                                                 В.А.Лубенин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</si>
  <si>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</si>
  <si>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</si>
  <si>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Cсубвенция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</si>
  <si>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</si>
  <si>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</si>
  <si>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</si>
  <si>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>Приложение  № 5  к  Решению  Собрания</t>
  </si>
  <si>
    <t>Субвенция на частичную оплату стоимости путевки в организации отдыха детей и их  оздоровления</t>
  </si>
  <si>
    <t>03.3.02.75160</t>
  </si>
  <si>
    <t>Условно утвержденные расходы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</si>
  <si>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</si>
  <si>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</si>
  <si>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</si>
  <si>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</si>
  <si>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</si>
  <si>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</si>
  <si>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</si>
  <si>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</si>
  <si>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02.3.01.S4880</t>
  </si>
  <si>
    <t>Правовое воспитание  несовершеннолетних</t>
  </si>
  <si>
    <t>02.2.02.00000</t>
  </si>
  <si>
    <t>02.2.02.10220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</si>
  <si>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</si>
  <si>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</si>
  <si>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</si>
  <si>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</si>
  <si>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Обеспечение  деятельности  учреждений  подведомственных учредителю  в  сфере  культуры</t>
  </si>
  <si>
    <t>14.2.01.00000</t>
  </si>
  <si>
    <t>Модернизация объектов теплоснабжения с вводом их в эксплуатацию(строительство котельных)</t>
  </si>
  <si>
    <t>14.2.01.S5250</t>
  </si>
  <si>
    <t>Софинансирование субсидии на реализацию мероприятий по строительству и реконструкции объектов теплоснабжения</t>
  </si>
  <si>
    <t>Капитальные вложения в объекты государственной (муниципальной) собственности</t>
  </si>
  <si>
    <t>Субсидия на реализацию мероприятий по строительству и реконструкции объектов теплоснабжения</t>
  </si>
  <si>
    <t>14.2.01.75250</t>
  </si>
  <si>
    <t>11.1.02.10290</t>
  </si>
  <si>
    <t>2017год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</si>
  <si>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</si>
  <si>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</si>
  <si>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</si>
  <si>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</si>
  <si>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 xml:space="preserve">Муниципальная  целевая  программа  «Улучшение условий  и охраны труда в  Большесельском муниципальном районе»  </t>
  </si>
  <si>
    <t>Муниципальная  целевая программа  "Актуализация градостроительной документации Большесельского муниципального района на 2016-2018гг"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</si>
  <si>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</si>
  <si>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 xml:space="preserve">Муниципальная целевая программа «Повышение безопасности  дорожного  движения в Большесельском муниципальном районе на 2016-2018 годы» </t>
  </si>
  <si>
    <t>Муниципальная целевая программа"Профилактика правонарушений, проявлений экстримизма, терроризма и противодействие незаконной миграции в Большесельском муниципальном районе"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</si>
  <si>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</si>
  <si>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>Ведомственная целевая программа "Совершенствование единой дежурно-диспетчерской службы Большесельского муниципального района на 2015-2017 годы"</t>
  </si>
  <si>
    <t>Ведомственная  целевая  программа  «Развитие  сферы  культуры  в Большесельского муниципального района»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</si>
  <si>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</si>
  <si>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</si>
  <si>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 xml:space="preserve">Муниципальная целевая программа "Развитие водоснабжения, водоотведения и  очистки сточных вод Большесельского муниципального района" </t>
  </si>
  <si>
    <t>14.3.02.00000</t>
  </si>
  <si>
    <t>14.3.02.10850</t>
  </si>
  <si>
    <t>Муниципальная  программа «Экономическое развитие 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</si>
  <si>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 на 2016-2018г.»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</si>
  <si>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2015-2017 годы» 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</si>
  <si>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</si>
  <si>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</si>
  <si>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</si>
  <si>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</si>
  <si>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на 2015-2017г."</t>
  </si>
  <si>
    <t>Ведомственная целевая программа "Поддержка СМИ в Большесельском муниципальном районе"</t>
  </si>
  <si>
    <t>Муниципальная  целевая программа "Развитие агропромышленного комплекса Большесельского муниципального района на 2015-2017 годы"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</si>
  <si>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</si>
  <si>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</si>
  <si>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99.0.00.74420</t>
  </si>
  <si>
    <t>08.1.01.10200</t>
  </si>
  <si>
    <t>03.3.02.S1000</t>
  </si>
  <si>
    <t>Софинансирование субсидии на оплату стоимости набора  продуктов  питания в лагерях с дневной формой пребывания детей, расположенных на территории Ярославской области</t>
  </si>
  <si>
    <t>08.2.01.S1430</t>
  </si>
  <si>
    <t xml:space="preserve">Софинансирование субсидии на обеспечение  функционирования в вечернее время спортивных залов общеобразовательных школ для занятий в них обучающихся  </t>
  </si>
  <si>
    <t>Поддержка предприятий коммунального комплекса, оказывающих  жилищно-коммунальные услуги</t>
  </si>
  <si>
    <t>14.1.01.00000</t>
  </si>
  <si>
    <t>Содержание гидротехнических сооружений</t>
  </si>
  <si>
    <t>14.1.01.10800</t>
  </si>
  <si>
    <t>Реализация мероприятий направленных на подготовку  к зиме объектов  коммунальной  инфраструктуры</t>
  </si>
  <si>
    <t>14.1.01.10860</t>
  </si>
  <si>
    <t>Повышение качества водоснабжения, в результате строительства и модернизации централизованных систем водоснабжения, а также  строительства  шахтных колодцев</t>
  </si>
  <si>
    <t>Муниципальная программа  "Энергоэффективность в Большесельском муниципальном районе"</t>
  </si>
  <si>
    <t>Муниципальная целевая программа "Энергосбережение и повышение энергетической эффективности на территории Большесельского муниципального района"</t>
  </si>
  <si>
    <t>30.0.00.00000</t>
  </si>
  <si>
    <t>30.1.00.00000</t>
  </si>
  <si>
    <t>Повышение эффективности использования энергетических ресурсов в коммунальном хозяйстве</t>
  </si>
  <si>
    <t>30.1.03.00000</t>
  </si>
  <si>
    <t xml:space="preserve">Мероприятия по повышению энергоэффективности и энергосбережению </t>
  </si>
  <si>
    <t>30.1.03.10550</t>
  </si>
  <si>
    <t>Субсидия на финансирование дорожного хозяйства</t>
  </si>
  <si>
    <t>99.0.00.72440</t>
  </si>
  <si>
    <t>14.1.01.10790</t>
  </si>
  <si>
    <t>02.1.03.00000</t>
  </si>
  <si>
    <t>02.1.03.10020</t>
  </si>
  <si>
    <t>Обеспечение государственной поддержки муниципальных образовательных систем</t>
  </si>
  <si>
    <t>02.1.03.S5350</t>
  </si>
  <si>
    <t>02.1.03.75350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</si>
  <si>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</si>
  <si>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Софинансирование субсидии на реализацию мероприятий инициативного бюджетирования на территории Ярославской области (поддержка местных инициатив)</t>
  </si>
  <si>
    <t>02.2.01.25110</t>
  </si>
  <si>
    <t>Межбюджетные трансферты на реализацию мероприятий в области молодёжной политики из средств Большесельского сельского поселения</t>
  </si>
  <si>
    <t>11.1.02.25120</t>
  </si>
  <si>
    <t>Межбюджетные трансферты на создание условий для организации досуга и обеспечения жителей поселений услугами организаций культуры Большесельского сельского поселения</t>
  </si>
  <si>
    <t>14.2.02.00000</t>
  </si>
  <si>
    <t>14.2.02.10900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</si>
  <si>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</si>
  <si>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Мероприятия, направленные на газификацию населенных пунктов района, строительство межпоселковых газопроводов и распределительных газовых сетей с вводом их в эксплуатацию</t>
  </si>
  <si>
    <t>24.1.01.S2440</t>
  </si>
  <si>
    <t xml:space="preserve"> Софинансирование субсидии на финансирование дорожного хозяйства </t>
  </si>
  <si>
    <t>Межбюджетные трансферты на осуществление издательской деятельности Благовещенского сельского поселения</t>
  </si>
  <si>
    <t>23.1.01.22350</t>
  </si>
  <si>
    <t>Межбюджетные трансферты на осуществление издательской деятельности Большесельского сельского поселения</t>
  </si>
  <si>
    <t>23.1.01.25230</t>
  </si>
  <si>
    <t>Межбюджетные трансферты на осуществление издательской деятельности Вареговского сельского поселения</t>
  </si>
  <si>
    <t>23.1.01.25420</t>
  </si>
  <si>
    <t>Межбюджетные трансферты на обеспечение казначейской системы исполнения бюджета за счёт средств Большесельского сельского поселения</t>
  </si>
  <si>
    <t>50.0.00.25130</t>
  </si>
  <si>
    <t>Межбюджетные трансферты на обеспечение казначейской системы исполнения бюджета за счёт средств Благовещенского сельского поселения</t>
  </si>
  <si>
    <t>50.0.00.25230</t>
  </si>
  <si>
    <t>Межбюджетные трансферты на осуществление полномочий внешнего муниципального контроля за счёт средств Большесельского сельского поселения.</t>
  </si>
  <si>
    <t>50.0.00.25240</t>
  </si>
  <si>
    <t>Межбюджетные трансферты на осуществление внешнего муниципального финансового контроля за счёт средств Благовещенского сельского поселения</t>
  </si>
  <si>
    <t>50.0.00.25280</t>
  </si>
  <si>
    <t>Межбюджетные трансферты на обеспечение казначейской системы исполнения бюджета за счёт средств Вареговского сельского поселения</t>
  </si>
  <si>
    <t>50.0.00.25330</t>
  </si>
  <si>
    <t>Межбюджетные трансферты на осуществление внешнего муниципального финансового контроля за счёт средств Вареговского сельского поселения</t>
  </si>
  <si>
    <t>50.0.00.25410</t>
  </si>
  <si>
    <t>99.0.00.74770</t>
  </si>
  <si>
    <t>Субсидия  на  благоустройство населенных пунктов  Ярославской  области</t>
  </si>
  <si>
    <t>03.1.01.75480</t>
  </si>
  <si>
    <t>03.1.01.75490</t>
  </si>
  <si>
    <t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в части  расходов по доставке выплат получателям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</si>
  <si>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</si>
  <si>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03.1.01.R4620</t>
  </si>
  <si>
    <t xml:space="preserve"> Субсидия на проведение капитального ремонта муниципальных учреждений культуры </t>
  </si>
  <si>
    <t>99.0.00.71690</t>
  </si>
  <si>
    <t xml:space="preserve">Муниципальная целевая  программа  «Развитие  муниципальной службы в Большесельском  муниципальном  районе» </t>
  </si>
  <si>
    <t xml:space="preserve">   от 23.03. 2017г. №231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</si>
</sst>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4" fillId="4" borderId="1" xfId="0" applyFont="1" applyFill="1" applyBorder="1"/>
    <xf numFmtId="0" fontId="15" fillId="4" borderId="1" xfId="0" applyFont="1" applyFill="1" applyBorder="1"/>
    <xf numFmtId="0" fontId="10" fillId="4" borderId="1" xfId="0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1" applyNumberFormat="1" applyFont="1" applyFill="1" applyAlignment="1" applyProtection="1">
      <alignment vertical="center" wrapText="1"/>
      <protection hidden="1"/>
    </xf>
    <xf numFmtId="2" fontId="11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0" borderId="0" xfId="0" applyNumberFormat="1" applyFont="1"/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2" fontId="10" fillId="4" borderId="0" xfId="0" applyNumberFormat="1" applyFont="1" applyFill="1"/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right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/>
    <xf numFmtId="0" fontId="10" fillId="4" borderId="1" xfId="0" applyFont="1" applyFill="1" applyBorder="1"/>
    <xf numFmtId="0" fontId="14" fillId="2" borderId="1" xfId="0" applyFont="1" applyFill="1" applyBorder="1" applyAlignment="1">
      <alignment wrapText="1"/>
    </xf>
    <xf numFmtId="0" fontId="10" fillId="0" borderId="0" xfId="0" applyFont="1" applyBorder="1"/>
    <xf numFmtId="2" fontId="11" fillId="0" borderId="0" xfId="0" applyNumberFormat="1" applyFont="1" applyBorder="1" applyAlignment="1">
      <alignment horizontal="right"/>
    </xf>
    <xf numFmtId="0" fontId="11" fillId="7" borderId="1" xfId="0" applyFont="1" applyFill="1" applyBorder="1" applyAlignment="1">
      <alignment horizontal="right"/>
    </xf>
    <xf numFmtId="0" fontId="10" fillId="4" borderId="3" xfId="0" applyFont="1" applyFill="1" applyBorder="1" applyAlignment="1"/>
    <xf numFmtId="0" fontId="10" fillId="4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5" x14ac:dyDescent="0.2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 x14ac:dyDescent="0.3">
      <c r="A1" s="98" t="s">
        <v>76</v>
      </c>
      <c r="B1" s="98"/>
      <c r="C1" s="98"/>
      <c r="D1" s="98"/>
      <c r="E1" s="98"/>
      <c r="F1" s="98"/>
    </row>
    <row r="2" spans="1:6" ht="48" customHeight="1" x14ac:dyDescent="0.2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 x14ac:dyDescent="0.25">
      <c r="A3" s="11" t="s">
        <v>0</v>
      </c>
      <c r="B3" s="11"/>
      <c r="C3" s="12" t="s">
        <v>46</v>
      </c>
      <c r="D3" s="13"/>
      <c r="E3" s="13"/>
      <c r="F3" s="14"/>
    </row>
    <row r="4" spans="1:6" ht="30" x14ac:dyDescent="0.2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 x14ac:dyDescent="0.2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 x14ac:dyDescent="0.2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 x14ac:dyDescent="0.2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2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 x14ac:dyDescent="0.2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2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2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 x14ac:dyDescent="0.2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 x14ac:dyDescent="0.2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 x14ac:dyDescent="0.2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 x14ac:dyDescent="0.2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 x14ac:dyDescent="0.2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2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 x14ac:dyDescent="0.25">
      <c r="A18" s="11" t="s">
        <v>4</v>
      </c>
      <c r="B18" s="11"/>
      <c r="C18" s="12" t="s">
        <v>50</v>
      </c>
      <c r="D18" s="13"/>
      <c r="E18" s="13"/>
      <c r="F18" s="14"/>
    </row>
    <row r="19" spans="1:6" ht="30" x14ac:dyDescent="0.2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 x14ac:dyDescent="0.25">
      <c r="A20" s="8" t="s">
        <v>119</v>
      </c>
      <c r="B20" s="8"/>
      <c r="C20" s="10"/>
      <c r="D20" s="10"/>
      <c r="E20" s="10" t="s">
        <v>68</v>
      </c>
      <c r="F20" s="9"/>
    </row>
    <row r="21" spans="1:6" ht="24.75" x14ac:dyDescent="0.2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2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2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25">
      <c r="A24" s="8" t="s">
        <v>123</v>
      </c>
      <c r="B24" s="8"/>
      <c r="C24" s="10"/>
      <c r="D24" s="10"/>
      <c r="E24" s="10" t="s">
        <v>98</v>
      </c>
      <c r="F24" s="9"/>
    </row>
    <row r="25" spans="1:6" ht="24.75" x14ac:dyDescent="0.2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2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2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2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2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2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2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2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 x14ac:dyDescent="0.2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2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2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 x14ac:dyDescent="0.2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x14ac:dyDescent="0.25">
      <c r="A37" s="30"/>
      <c r="B37" s="2"/>
      <c r="C37" s="5"/>
      <c r="D37" s="5"/>
      <c r="E37" s="5"/>
      <c r="F37" s="1"/>
      <c r="G37" s="21"/>
    </row>
    <row r="38" spans="1:7" x14ac:dyDescent="0.25">
      <c r="A38" s="30"/>
      <c r="B38" s="2"/>
      <c r="C38" s="5"/>
      <c r="D38" s="5"/>
      <c r="E38" s="5"/>
      <c r="F38" s="1"/>
      <c r="G38" s="21"/>
    </row>
    <row r="39" spans="1:7" x14ac:dyDescent="0.25">
      <c r="A39" s="30"/>
      <c r="B39" s="2"/>
      <c r="C39" s="5"/>
      <c r="D39" s="5"/>
      <c r="E39" s="5"/>
      <c r="F39" s="1"/>
      <c r="G39" s="21"/>
    </row>
    <row r="40" spans="1:7" ht="45" x14ac:dyDescent="0.25">
      <c r="A40" s="11" t="s">
        <v>209</v>
      </c>
      <c r="B40" s="11"/>
      <c r="C40" s="12" t="s">
        <v>53</v>
      </c>
      <c r="D40" s="13"/>
      <c r="E40" s="13"/>
      <c r="F40" s="14"/>
    </row>
    <row r="41" spans="1:7" ht="30" x14ac:dyDescent="0.2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 x14ac:dyDescent="0.2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2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2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25">
      <c r="A45" s="29" t="s">
        <v>203</v>
      </c>
      <c r="B45" s="8"/>
      <c r="C45" s="10"/>
      <c r="D45" s="10"/>
      <c r="E45" s="10" t="s">
        <v>50</v>
      </c>
      <c r="F45" s="9"/>
    </row>
    <row r="46" spans="1:7" ht="45" x14ac:dyDescent="0.2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 x14ac:dyDescent="0.25">
      <c r="A47" s="11" t="s">
        <v>12</v>
      </c>
      <c r="B47" s="11"/>
      <c r="C47" s="12" t="s">
        <v>54</v>
      </c>
      <c r="D47" s="13"/>
      <c r="E47" s="13"/>
      <c r="F47" s="14"/>
    </row>
    <row r="48" spans="1:7" ht="30" x14ac:dyDescent="0.2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 x14ac:dyDescent="0.2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 x14ac:dyDescent="0.25">
      <c r="A50" s="11" t="s">
        <v>16</v>
      </c>
      <c r="B50" s="11"/>
      <c r="C50" s="12" t="s">
        <v>55</v>
      </c>
      <c r="D50" s="13"/>
      <c r="E50" s="13"/>
      <c r="F50" s="14"/>
    </row>
    <row r="51" spans="1:7" ht="30" x14ac:dyDescent="0.2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2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 x14ac:dyDescent="0.2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2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2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 x14ac:dyDescent="0.2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2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 x14ac:dyDescent="0.2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 x14ac:dyDescent="0.2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 x14ac:dyDescent="0.25">
      <c r="A60" s="11" t="s">
        <v>19</v>
      </c>
      <c r="B60" s="11"/>
      <c r="C60" s="12" t="s">
        <v>56</v>
      </c>
      <c r="D60" s="13"/>
      <c r="E60" s="13"/>
      <c r="F60" s="14"/>
    </row>
    <row r="61" spans="1:7" ht="30" x14ac:dyDescent="0.2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 x14ac:dyDescent="0.2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2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 x14ac:dyDescent="0.2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 x14ac:dyDescent="0.2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2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2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2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2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 x14ac:dyDescent="0.2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 x14ac:dyDescent="0.2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2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2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2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2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2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2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 x14ac:dyDescent="0.2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 x14ac:dyDescent="0.25">
      <c r="A79" s="29" t="s">
        <v>145</v>
      </c>
      <c r="B79" s="8"/>
      <c r="C79" s="10"/>
      <c r="D79" s="10"/>
      <c r="E79" s="10" t="s">
        <v>68</v>
      </c>
      <c r="F79" s="9"/>
    </row>
    <row r="80" spans="1:6" ht="24.75" x14ac:dyDescent="0.25">
      <c r="A80" s="29" t="s">
        <v>146</v>
      </c>
      <c r="B80" s="8"/>
      <c r="C80" s="10"/>
      <c r="D80" s="10"/>
      <c r="E80" s="10" t="s">
        <v>46</v>
      </c>
      <c r="F80" s="9"/>
    </row>
    <row r="81" spans="1:7" ht="36.75" x14ac:dyDescent="0.25">
      <c r="A81" s="29" t="s">
        <v>147</v>
      </c>
      <c r="B81" s="8"/>
      <c r="C81" s="10"/>
      <c r="D81" s="10"/>
      <c r="E81" s="10" t="s">
        <v>50</v>
      </c>
      <c r="F81" s="9"/>
    </row>
    <row r="82" spans="1:7" ht="45" x14ac:dyDescent="0.2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2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2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25">
      <c r="A85" s="29" t="s">
        <v>141</v>
      </c>
      <c r="B85" s="8"/>
      <c r="C85" s="10"/>
      <c r="D85" s="10"/>
      <c r="E85" s="10" t="s">
        <v>50</v>
      </c>
      <c r="F85" s="9"/>
    </row>
    <row r="86" spans="1:7" ht="30" x14ac:dyDescent="0.25">
      <c r="A86" s="11" t="s">
        <v>24</v>
      </c>
      <c r="B86" s="11"/>
      <c r="C86" s="12" t="s">
        <v>58</v>
      </c>
      <c r="D86" s="13"/>
      <c r="E86" s="13"/>
      <c r="F86" s="14"/>
    </row>
    <row r="87" spans="1:7" ht="45" x14ac:dyDescent="0.2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 x14ac:dyDescent="0.2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 x14ac:dyDescent="0.2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36.75" x14ac:dyDescent="0.2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 x14ac:dyDescent="0.25">
      <c r="A91" s="11" t="s">
        <v>26</v>
      </c>
      <c r="B91" s="11"/>
      <c r="C91" s="12" t="s">
        <v>59</v>
      </c>
      <c r="D91" s="13"/>
      <c r="E91" s="13"/>
      <c r="F91" s="14"/>
    </row>
    <row r="92" spans="1:7" ht="30" x14ac:dyDescent="0.2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 x14ac:dyDescent="0.2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 x14ac:dyDescent="0.2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 x14ac:dyDescent="0.2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2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2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 x14ac:dyDescent="0.2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25">
      <c r="A99" s="8"/>
      <c r="B99" s="8"/>
      <c r="C99" s="10"/>
      <c r="D99" s="10"/>
      <c r="E99" s="10"/>
      <c r="F99" s="9"/>
    </row>
    <row r="100" spans="1:7" ht="30" x14ac:dyDescent="0.2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 x14ac:dyDescent="0.2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 x14ac:dyDescent="0.2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 x14ac:dyDescent="0.2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2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 x14ac:dyDescent="0.25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 x14ac:dyDescent="0.2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2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2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 x14ac:dyDescent="0.25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 x14ac:dyDescent="0.2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 x14ac:dyDescent="0.2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 x14ac:dyDescent="0.2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 x14ac:dyDescent="0.2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 x14ac:dyDescent="0.25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 x14ac:dyDescent="0.2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 x14ac:dyDescent="0.2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25">
      <c r="A117" s="33" t="s">
        <v>205</v>
      </c>
      <c r="B117" s="34"/>
      <c r="C117" s="31"/>
      <c r="D117" s="31"/>
      <c r="E117" s="31"/>
      <c r="F117" s="32"/>
      <c r="G117" s="35"/>
    </row>
    <row r="118" spans="1:7" ht="45" x14ac:dyDescent="0.2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 x14ac:dyDescent="0.2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 x14ac:dyDescent="0.25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 x14ac:dyDescent="0.2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2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 x14ac:dyDescent="0.2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2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 x14ac:dyDescent="0.25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 x14ac:dyDescent="0.2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2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2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2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2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25">
      <c r="A131" s="6"/>
    </row>
    <row r="132" spans="1:6" x14ac:dyDescent="0.25">
      <c r="A132" s="6"/>
    </row>
    <row r="133" spans="1:6" x14ac:dyDescent="0.25">
      <c r="A133" s="6"/>
    </row>
    <row r="134" spans="1:6" x14ac:dyDescent="0.25">
      <c r="A134" s="6" t="s">
        <v>83</v>
      </c>
    </row>
    <row r="135" spans="1:6" x14ac:dyDescent="0.25">
      <c r="A135" s="6"/>
    </row>
    <row r="136" spans="1:6" x14ac:dyDescent="0.25">
      <c r="A136" s="6"/>
    </row>
    <row r="137" spans="1:6" x14ac:dyDescent="0.25">
      <c r="A137" s="6"/>
    </row>
    <row r="138" spans="1:6" x14ac:dyDescent="0.25">
      <c r="A138" s="6"/>
    </row>
    <row r="139" spans="1:6" x14ac:dyDescent="0.25">
      <c r="A139" s="6"/>
    </row>
    <row r="140" spans="1:6" x14ac:dyDescent="0.2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5" x14ac:dyDescent="0.25"/>
  <cols>
    <col min="1" max="1" width="56" customWidth="1"/>
    <col min="4" max="4" width="10.140625" customWidth="1"/>
  </cols>
  <sheetData>
    <row r="1" spans="1:5" ht="51" customHeight="1" x14ac:dyDescent="0.3">
      <c r="A1" s="99" t="s">
        <v>200</v>
      </c>
      <c r="B1" s="99"/>
      <c r="C1" s="99"/>
      <c r="D1" s="99"/>
      <c r="E1" s="28"/>
    </row>
    <row r="3" spans="1:5" ht="45.75" x14ac:dyDescent="0.2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 x14ac:dyDescent="0.25">
      <c r="A4" s="11" t="s">
        <v>149</v>
      </c>
      <c r="B4" s="26" t="s">
        <v>46</v>
      </c>
      <c r="C4" s="27"/>
      <c r="D4" s="26"/>
    </row>
    <row r="5" spans="1:5" ht="45" x14ac:dyDescent="0.25">
      <c r="A5" s="2" t="s">
        <v>150</v>
      </c>
      <c r="B5" s="24"/>
      <c r="C5" s="1">
        <v>1</v>
      </c>
      <c r="D5" s="24"/>
    </row>
    <row r="6" spans="1:5" ht="24.75" x14ac:dyDescent="0.25">
      <c r="A6" s="8" t="s">
        <v>151</v>
      </c>
      <c r="B6" s="19"/>
      <c r="C6" s="9"/>
      <c r="D6" s="19" t="s">
        <v>68</v>
      </c>
    </row>
    <row r="7" spans="1:5" ht="30" x14ac:dyDescent="0.25">
      <c r="A7" s="11" t="s">
        <v>152</v>
      </c>
      <c r="B7" s="26" t="s">
        <v>50</v>
      </c>
      <c r="C7" s="27"/>
      <c r="D7" s="26"/>
    </row>
    <row r="8" spans="1:5" ht="45" x14ac:dyDescent="0.25">
      <c r="A8" s="2" t="s">
        <v>153</v>
      </c>
      <c r="B8" s="24"/>
      <c r="C8" s="1">
        <v>1</v>
      </c>
      <c r="D8" s="24"/>
    </row>
    <row r="9" spans="1:5" ht="24.75" x14ac:dyDescent="0.25">
      <c r="A9" s="8" t="s">
        <v>154</v>
      </c>
      <c r="B9" s="19"/>
      <c r="C9" s="9"/>
      <c r="D9" s="19" t="s">
        <v>68</v>
      </c>
    </row>
    <row r="10" spans="1:5" ht="45" x14ac:dyDescent="0.25">
      <c r="A10" s="11" t="s">
        <v>155</v>
      </c>
      <c r="B10" s="26" t="s">
        <v>98</v>
      </c>
      <c r="C10" s="27"/>
      <c r="D10" s="26"/>
    </row>
    <row r="11" spans="1:5" ht="60" x14ac:dyDescent="0.25">
      <c r="A11" s="2" t="s">
        <v>156</v>
      </c>
      <c r="B11" s="24"/>
      <c r="C11" s="1">
        <v>1</v>
      </c>
      <c r="D11" s="24"/>
    </row>
    <row r="12" spans="1:5" ht="36.75" x14ac:dyDescent="0.25">
      <c r="A12" s="8" t="s">
        <v>157</v>
      </c>
      <c r="B12" s="19"/>
      <c r="C12" s="9"/>
      <c r="D12" s="19" t="s">
        <v>68</v>
      </c>
    </row>
    <row r="13" spans="1:5" ht="60" x14ac:dyDescent="0.25">
      <c r="A13" s="17" t="s">
        <v>158</v>
      </c>
      <c r="B13" s="25"/>
      <c r="C13" s="23">
        <v>2</v>
      </c>
      <c r="D13" s="25"/>
    </row>
    <row r="14" spans="1:5" x14ac:dyDescent="0.25">
      <c r="A14" s="8" t="s">
        <v>159</v>
      </c>
      <c r="B14" s="19"/>
      <c r="C14" s="9"/>
      <c r="D14" s="19" t="s">
        <v>68</v>
      </c>
    </row>
    <row r="15" spans="1:5" ht="45" x14ac:dyDescent="0.25">
      <c r="A15" s="11" t="s">
        <v>160</v>
      </c>
      <c r="B15" s="26" t="s">
        <v>53</v>
      </c>
      <c r="C15" s="27"/>
      <c r="D15" s="26"/>
    </row>
    <row r="16" spans="1:5" ht="60" x14ac:dyDescent="0.25">
      <c r="A16" s="2" t="s">
        <v>161</v>
      </c>
      <c r="B16" s="24"/>
      <c r="C16" s="1">
        <v>1</v>
      </c>
      <c r="D16" s="24"/>
    </row>
    <row r="17" spans="1:4" ht="24.75" x14ac:dyDescent="0.25">
      <c r="A17" s="8" t="s">
        <v>162</v>
      </c>
      <c r="B17" s="19"/>
      <c r="C17" s="9"/>
      <c r="D17" s="19" t="s">
        <v>68</v>
      </c>
    </row>
    <row r="18" spans="1:4" ht="75" x14ac:dyDescent="0.25">
      <c r="A18" s="11" t="s">
        <v>163</v>
      </c>
      <c r="B18" s="26" t="s">
        <v>54</v>
      </c>
      <c r="C18" s="27"/>
      <c r="D18" s="26"/>
    </row>
    <row r="19" spans="1:4" ht="105" x14ac:dyDescent="0.25">
      <c r="A19" s="2" t="s">
        <v>164</v>
      </c>
      <c r="B19" s="24"/>
      <c r="C19" s="1">
        <v>1</v>
      </c>
      <c r="D19" s="24"/>
    </row>
    <row r="20" spans="1:4" ht="24.75" x14ac:dyDescent="0.25">
      <c r="A20" s="8" t="s">
        <v>165</v>
      </c>
      <c r="B20" s="19"/>
      <c r="C20" s="9"/>
      <c r="D20" s="19" t="s">
        <v>68</v>
      </c>
    </row>
    <row r="21" spans="1:4" ht="30" x14ac:dyDescent="0.25">
      <c r="A21" s="11" t="s">
        <v>166</v>
      </c>
      <c r="B21" s="26" t="s">
        <v>55</v>
      </c>
      <c r="C21" s="27"/>
      <c r="D21" s="26"/>
    </row>
    <row r="22" spans="1:4" ht="45" x14ac:dyDescent="0.25">
      <c r="A22" s="2" t="s">
        <v>167</v>
      </c>
      <c r="B22" s="24"/>
      <c r="C22" s="1">
        <v>1</v>
      </c>
      <c r="D22" s="24"/>
    </row>
    <row r="23" spans="1:4" ht="24.75" x14ac:dyDescent="0.25">
      <c r="A23" s="8" t="s">
        <v>168</v>
      </c>
      <c r="B23" s="19"/>
      <c r="C23" s="9"/>
      <c r="D23" s="19" t="s">
        <v>68</v>
      </c>
    </row>
    <row r="24" spans="1:4" ht="24.75" x14ac:dyDescent="0.25">
      <c r="A24" s="8" t="s">
        <v>169</v>
      </c>
      <c r="B24" s="19"/>
      <c r="C24" s="9"/>
      <c r="D24" s="19" t="s">
        <v>46</v>
      </c>
    </row>
    <row r="25" spans="1:4" ht="24.75" x14ac:dyDescent="0.25">
      <c r="A25" s="8" t="s">
        <v>170</v>
      </c>
      <c r="B25" s="19"/>
      <c r="C25" s="9"/>
      <c r="D25" s="19" t="s">
        <v>50</v>
      </c>
    </row>
    <row r="26" spans="1:4" ht="36.75" x14ac:dyDescent="0.25">
      <c r="A26" s="8" t="s">
        <v>171</v>
      </c>
      <c r="B26" s="19"/>
      <c r="C26" s="9"/>
      <c r="D26" s="19" t="s">
        <v>52</v>
      </c>
    </row>
    <row r="27" spans="1:4" x14ac:dyDescent="0.25">
      <c r="A27" s="8" t="s">
        <v>172</v>
      </c>
      <c r="B27" s="19"/>
      <c r="C27" s="9"/>
      <c r="D27" s="19" t="s">
        <v>98</v>
      </c>
    </row>
    <row r="28" spans="1:4" ht="60" x14ac:dyDescent="0.25">
      <c r="A28" s="2" t="s">
        <v>173</v>
      </c>
      <c r="B28" s="24"/>
      <c r="C28" s="1">
        <v>2</v>
      </c>
      <c r="D28" s="24"/>
    </row>
    <row r="29" spans="1:4" ht="24.75" x14ac:dyDescent="0.25">
      <c r="A29" s="8" t="s">
        <v>174</v>
      </c>
      <c r="B29" s="19"/>
      <c r="C29" s="9"/>
      <c r="D29" s="19" t="s">
        <v>68</v>
      </c>
    </row>
    <row r="30" spans="1:4" ht="30" x14ac:dyDescent="0.25">
      <c r="A30" s="11" t="s">
        <v>175</v>
      </c>
      <c r="B30" s="26" t="s">
        <v>198</v>
      </c>
      <c r="C30" s="27"/>
      <c r="D30" s="26"/>
    </row>
    <row r="31" spans="1:4" ht="60" x14ac:dyDescent="0.25">
      <c r="A31" s="2" t="s">
        <v>176</v>
      </c>
      <c r="B31" s="24"/>
      <c r="C31" s="1">
        <v>1</v>
      </c>
      <c r="D31" s="24"/>
    </row>
    <row r="32" spans="1:4" x14ac:dyDescent="0.25">
      <c r="A32" s="8" t="s">
        <v>177</v>
      </c>
      <c r="B32" s="19"/>
      <c r="C32" s="9"/>
      <c r="D32" s="19" t="s">
        <v>68</v>
      </c>
    </row>
    <row r="33" spans="1:4" x14ac:dyDescent="0.25">
      <c r="A33" s="8" t="s">
        <v>178</v>
      </c>
      <c r="B33" s="19"/>
      <c r="C33" s="9"/>
      <c r="D33" s="19" t="s">
        <v>46</v>
      </c>
    </row>
    <row r="34" spans="1:4" ht="24.75" x14ac:dyDescent="0.25">
      <c r="A34" s="8" t="s">
        <v>179</v>
      </c>
      <c r="B34" s="19"/>
      <c r="C34" s="9"/>
      <c r="D34" s="19" t="s">
        <v>50</v>
      </c>
    </row>
    <row r="35" spans="1:4" ht="60" x14ac:dyDescent="0.25">
      <c r="A35" s="2" t="s">
        <v>180</v>
      </c>
      <c r="B35" s="24"/>
      <c r="C35" s="1">
        <v>2</v>
      </c>
      <c r="D35" s="24"/>
    </row>
    <row r="36" spans="1:4" x14ac:dyDescent="0.25">
      <c r="A36" s="8" t="s">
        <v>181</v>
      </c>
      <c r="B36" s="19"/>
      <c r="C36" s="9"/>
      <c r="D36" s="19" t="s">
        <v>68</v>
      </c>
    </row>
    <row r="37" spans="1:4" ht="45" x14ac:dyDescent="0.25">
      <c r="A37" s="11" t="s">
        <v>182</v>
      </c>
      <c r="B37" s="26" t="s">
        <v>56</v>
      </c>
      <c r="C37" s="27"/>
      <c r="D37" s="26"/>
    </row>
    <row r="38" spans="1:4" ht="60" x14ac:dyDescent="0.25">
      <c r="A38" s="2" t="s">
        <v>183</v>
      </c>
      <c r="B38" s="24"/>
      <c r="C38" s="1">
        <v>1</v>
      </c>
      <c r="D38" s="24"/>
    </row>
    <row r="39" spans="1:4" ht="59.25" customHeight="1" x14ac:dyDescent="0.25">
      <c r="A39" s="8" t="s">
        <v>184</v>
      </c>
      <c r="B39" s="19"/>
      <c r="C39" s="9"/>
      <c r="D39" s="19" t="s">
        <v>68</v>
      </c>
    </row>
    <row r="40" spans="1:4" ht="45" x14ac:dyDescent="0.25">
      <c r="A40" s="11" t="s">
        <v>185</v>
      </c>
      <c r="B40" s="26" t="s">
        <v>57</v>
      </c>
      <c r="C40" s="27"/>
      <c r="D40" s="26"/>
    </row>
    <row r="41" spans="1:4" ht="60" x14ac:dyDescent="0.25">
      <c r="A41" s="2" t="s">
        <v>186</v>
      </c>
      <c r="B41" s="24"/>
      <c r="C41" s="1">
        <v>3</v>
      </c>
      <c r="D41" s="24"/>
    </row>
    <row r="42" spans="1:4" ht="24.75" x14ac:dyDescent="0.25">
      <c r="A42" s="8" t="s">
        <v>187</v>
      </c>
      <c r="B42" s="19"/>
      <c r="C42" s="9"/>
      <c r="D42" s="19" t="s">
        <v>68</v>
      </c>
    </row>
    <row r="43" spans="1:4" ht="30" x14ac:dyDescent="0.25">
      <c r="A43" s="11" t="s">
        <v>188</v>
      </c>
      <c r="B43" s="26" t="s">
        <v>59</v>
      </c>
      <c r="C43" s="27"/>
      <c r="D43" s="26"/>
    </row>
    <row r="44" spans="1:4" ht="75" x14ac:dyDescent="0.25">
      <c r="A44" s="2" t="s">
        <v>189</v>
      </c>
      <c r="B44" s="24"/>
      <c r="C44" s="1">
        <v>1</v>
      </c>
      <c r="D44" s="24"/>
    </row>
    <row r="45" spans="1:4" ht="24.75" x14ac:dyDescent="0.25">
      <c r="A45" s="8" t="s">
        <v>190</v>
      </c>
      <c r="B45" s="19"/>
      <c r="C45" s="9"/>
      <c r="D45" s="19" t="s">
        <v>68</v>
      </c>
    </row>
    <row r="46" spans="1:4" ht="45" x14ac:dyDescent="0.25">
      <c r="A46" s="11" t="s">
        <v>191</v>
      </c>
      <c r="B46" s="26" t="s">
        <v>63</v>
      </c>
      <c r="C46" s="27"/>
      <c r="D46" s="26"/>
    </row>
    <row r="47" spans="1:4" ht="60" x14ac:dyDescent="0.25">
      <c r="A47" s="2" t="s">
        <v>192</v>
      </c>
      <c r="B47" s="24"/>
      <c r="C47" s="1">
        <v>1</v>
      </c>
      <c r="D47" s="24"/>
    </row>
    <row r="48" spans="1:4" ht="43.5" customHeight="1" x14ac:dyDescent="0.25">
      <c r="A48" s="8" t="s">
        <v>193</v>
      </c>
      <c r="B48" s="19"/>
      <c r="C48" s="9"/>
      <c r="D48" s="19" t="s">
        <v>68</v>
      </c>
    </row>
    <row r="49" spans="1:4" x14ac:dyDescent="0.25">
      <c r="A49" s="11" t="s">
        <v>194</v>
      </c>
      <c r="B49" s="26" t="s">
        <v>199</v>
      </c>
      <c r="C49" s="27"/>
      <c r="D49" s="26"/>
    </row>
    <row r="50" spans="1:4" x14ac:dyDescent="0.25">
      <c r="A50" s="8" t="s">
        <v>195</v>
      </c>
      <c r="B50" s="19"/>
      <c r="C50" s="9"/>
      <c r="D50" s="19" t="s">
        <v>68</v>
      </c>
    </row>
    <row r="51" spans="1:4" x14ac:dyDescent="0.25">
      <c r="A51" s="8" t="s">
        <v>196</v>
      </c>
      <c r="B51" s="19"/>
      <c r="C51" s="9"/>
      <c r="D51" s="19" t="s">
        <v>46</v>
      </c>
    </row>
    <row r="52" spans="1:4" x14ac:dyDescent="0.2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5"/>
  <sheetViews>
    <sheetView tabSelected="1" zoomScale="59" zoomScaleNormal="59" workbookViewId="0">
      <selection activeCell="A4" sqref="A4:D4"/>
    </sheetView>
  </sheetViews>
  <sheetFormatPr defaultColWidth="9.140625" defaultRowHeight="15" x14ac:dyDescent="0.25"/>
  <cols>
    <col min="1" max="1" width="112" style="39" customWidth="1"/>
    <col min="2" max="2" width="15.85546875" style="58" customWidth="1"/>
    <col min="3" max="3" width="12.42578125" style="69" customWidth="1"/>
    <col min="4" max="4" width="16.7109375" style="69" customWidth="1"/>
    <col min="5" max="5" width="13.140625" style="39" bestFit="1" customWidth="1"/>
    <col min="6" max="6" width="12.5703125" style="39" customWidth="1"/>
    <col min="7" max="16384" width="9.140625" style="39"/>
  </cols>
  <sheetData>
    <row r="1" spans="1:10" x14ac:dyDescent="0.25">
      <c r="A1" s="100" t="s">
        <v>516</v>
      </c>
      <c r="B1" s="100"/>
      <c r="C1" s="100"/>
      <c r="D1" s="100"/>
    </row>
    <row r="2" spans="1:10" x14ac:dyDescent="0.25">
      <c r="A2" s="100" t="s">
        <v>503</v>
      </c>
      <c r="B2" s="100"/>
      <c r="C2" s="100"/>
      <c r="D2" s="100"/>
    </row>
    <row r="3" spans="1:10" x14ac:dyDescent="0.25">
      <c r="A3" s="100" t="s">
        <v>644</v>
      </c>
      <c r="B3" s="100"/>
      <c r="C3" s="100"/>
      <c r="D3" s="100"/>
    </row>
    <row r="4" spans="1:10" ht="79.5" customHeight="1" x14ac:dyDescent="0.25">
      <c r="A4" s="101" t="s">
        <v>546</v>
      </c>
      <c r="B4" s="101"/>
      <c r="C4" s="101"/>
      <c r="D4" s="101"/>
      <c r="E4" s="59"/>
      <c r="F4" s="59"/>
      <c r="G4" s="59"/>
      <c r="H4" s="59"/>
      <c r="I4" s="59"/>
      <c r="J4" s="59"/>
    </row>
    <row r="5" spans="1:10" ht="30" x14ac:dyDescent="0.25">
      <c r="A5" s="40" t="s">
        <v>506</v>
      </c>
      <c r="B5" s="41" t="s">
        <v>504</v>
      </c>
      <c r="C5" s="41" t="s">
        <v>505</v>
      </c>
      <c r="D5" s="79" t="s">
        <v>545</v>
      </c>
    </row>
    <row r="6" spans="1:10" ht="29.25" x14ac:dyDescent="0.25">
      <c r="A6" s="73" t="s">
        <v>311</v>
      </c>
      <c r="B6" s="76" t="s">
        <v>222</v>
      </c>
      <c r="C6" s="74"/>
      <c r="D6" s="75">
        <f>D7+D54+D65</f>
        <v>161557455</v>
      </c>
    </row>
    <row r="7" spans="1:10" ht="30" x14ac:dyDescent="0.25">
      <c r="A7" s="70" t="s">
        <v>312</v>
      </c>
      <c r="B7" s="83" t="s">
        <v>223</v>
      </c>
      <c r="C7" s="77"/>
      <c r="D7" s="72">
        <f>D8+D11+D46+D49+D39</f>
        <v>159272055</v>
      </c>
    </row>
    <row r="8" spans="1:10" ht="30" x14ac:dyDescent="0.25">
      <c r="A8" s="45" t="s">
        <v>396</v>
      </c>
      <c r="B8" s="84" t="s">
        <v>224</v>
      </c>
      <c r="C8" s="44"/>
      <c r="D8" s="61">
        <f t="shared" ref="D8:D9" si="0">D9</f>
        <v>4513593</v>
      </c>
    </row>
    <row r="9" spans="1:10" x14ac:dyDescent="0.25">
      <c r="A9" s="46" t="s">
        <v>315</v>
      </c>
      <c r="B9" s="79" t="s">
        <v>424</v>
      </c>
      <c r="C9" s="42"/>
      <c r="D9" s="62">
        <f t="shared" si="0"/>
        <v>4513593</v>
      </c>
    </row>
    <row r="10" spans="1:10" x14ac:dyDescent="0.25">
      <c r="A10" s="46" t="s">
        <v>495</v>
      </c>
      <c r="B10" s="79"/>
      <c r="C10" s="42">
        <v>600</v>
      </c>
      <c r="D10" s="63">
        <v>4513593</v>
      </c>
    </row>
    <row r="11" spans="1:10" ht="30" x14ac:dyDescent="0.25">
      <c r="A11" s="45" t="s">
        <v>226</v>
      </c>
      <c r="B11" s="84" t="s">
        <v>225</v>
      </c>
      <c r="C11" s="44"/>
      <c r="D11" s="61">
        <f>D12+D14+D16+D18+D21+D24+D28+D30+D32+D34+D37</f>
        <v>149232350</v>
      </c>
    </row>
    <row r="12" spans="1:10" x14ac:dyDescent="0.25">
      <c r="A12" s="47" t="s">
        <v>313</v>
      </c>
      <c r="B12" s="53" t="s">
        <v>490</v>
      </c>
      <c r="C12" s="43"/>
      <c r="D12" s="63">
        <f t="shared" ref="D12" si="1">D13</f>
        <v>17183368</v>
      </c>
    </row>
    <row r="13" spans="1:10" x14ac:dyDescent="0.25">
      <c r="A13" s="47" t="s">
        <v>495</v>
      </c>
      <c r="B13" s="53"/>
      <c r="C13" s="43">
        <v>600</v>
      </c>
      <c r="D13" s="65">
        <v>17183368</v>
      </c>
    </row>
    <row r="14" spans="1:10" x14ac:dyDescent="0.25">
      <c r="A14" s="47" t="s">
        <v>314</v>
      </c>
      <c r="B14" s="53" t="s">
        <v>491</v>
      </c>
      <c r="C14" s="43"/>
      <c r="D14" s="65">
        <f t="shared" ref="D14" si="2">D15</f>
        <v>20815927</v>
      </c>
    </row>
    <row r="15" spans="1:10" x14ac:dyDescent="0.25">
      <c r="A15" s="47" t="s">
        <v>495</v>
      </c>
      <c r="B15" s="53"/>
      <c r="C15" s="43">
        <v>600</v>
      </c>
      <c r="D15" s="65">
        <v>20815927</v>
      </c>
    </row>
    <row r="16" spans="1:10" ht="30" x14ac:dyDescent="0.25">
      <c r="A16" s="47" t="s">
        <v>317</v>
      </c>
      <c r="B16" s="53" t="s">
        <v>227</v>
      </c>
      <c r="C16" s="48"/>
      <c r="D16" s="65">
        <f>D17</f>
        <v>141461</v>
      </c>
    </row>
    <row r="17" spans="1:4" x14ac:dyDescent="0.25">
      <c r="A17" s="47" t="s">
        <v>496</v>
      </c>
      <c r="B17" s="53"/>
      <c r="C17" s="48">
        <v>300</v>
      </c>
      <c r="D17" s="65">
        <v>141461</v>
      </c>
    </row>
    <row r="18" spans="1:4" ht="30" x14ac:dyDescent="0.25">
      <c r="A18" s="47" t="s">
        <v>318</v>
      </c>
      <c r="B18" s="53" t="s">
        <v>228</v>
      </c>
      <c r="C18" s="48"/>
      <c r="D18" s="65">
        <f>D20+D19</f>
        <v>1012110</v>
      </c>
    </row>
    <row r="19" spans="1:4" x14ac:dyDescent="0.25">
      <c r="A19" s="47" t="s">
        <v>497</v>
      </c>
      <c r="B19" s="53"/>
      <c r="C19" s="48">
        <v>200</v>
      </c>
      <c r="D19" s="65">
        <v>6460</v>
      </c>
    </row>
    <row r="20" spans="1:4" x14ac:dyDescent="0.25">
      <c r="A20" s="47" t="s">
        <v>496</v>
      </c>
      <c r="B20" s="53"/>
      <c r="C20" s="48">
        <v>300</v>
      </c>
      <c r="D20" s="65">
        <v>1005650</v>
      </c>
    </row>
    <row r="21" spans="1:4" ht="30" x14ac:dyDescent="0.25">
      <c r="A21" s="47" t="s">
        <v>319</v>
      </c>
      <c r="B21" s="53" t="s">
        <v>229</v>
      </c>
      <c r="C21" s="48"/>
      <c r="D21" s="65">
        <f t="shared" ref="D21" si="3">D22+D23</f>
        <v>10679296</v>
      </c>
    </row>
    <row r="22" spans="1:4" x14ac:dyDescent="0.25">
      <c r="A22" s="47" t="s">
        <v>497</v>
      </c>
      <c r="B22" s="53"/>
      <c r="C22" s="48">
        <v>200</v>
      </c>
      <c r="D22" s="63">
        <v>28575</v>
      </c>
    </row>
    <row r="23" spans="1:4" x14ac:dyDescent="0.25">
      <c r="A23" s="47" t="s">
        <v>496</v>
      </c>
      <c r="B23" s="53"/>
      <c r="C23" s="48">
        <v>300</v>
      </c>
      <c r="D23" s="63">
        <v>10650721</v>
      </c>
    </row>
    <row r="24" spans="1:4" x14ac:dyDescent="0.25">
      <c r="A24" s="47" t="s">
        <v>320</v>
      </c>
      <c r="B24" s="53" t="s">
        <v>230</v>
      </c>
      <c r="C24" s="48"/>
      <c r="D24" s="65">
        <f t="shared" ref="D24" si="4">D25+D26+D27</f>
        <v>602125</v>
      </c>
    </row>
    <row r="25" spans="1:4" x14ac:dyDescent="0.25">
      <c r="A25" s="47" t="s">
        <v>497</v>
      </c>
      <c r="B25" s="53"/>
      <c r="C25" s="48">
        <v>200</v>
      </c>
      <c r="D25" s="63">
        <v>370</v>
      </c>
    </row>
    <row r="26" spans="1:4" x14ac:dyDescent="0.25">
      <c r="A26" s="47" t="s">
        <v>496</v>
      </c>
      <c r="B26" s="53"/>
      <c r="C26" s="48">
        <v>300</v>
      </c>
      <c r="D26" s="63">
        <v>353543</v>
      </c>
    </row>
    <row r="27" spans="1:4" x14ac:dyDescent="0.25">
      <c r="A27" s="47" t="s">
        <v>495</v>
      </c>
      <c r="B27" s="53"/>
      <c r="C27" s="48">
        <v>600</v>
      </c>
      <c r="D27" s="63">
        <v>248212</v>
      </c>
    </row>
    <row r="28" spans="1:4" ht="30" x14ac:dyDescent="0.25">
      <c r="A28" s="47" t="s">
        <v>321</v>
      </c>
      <c r="B28" s="53" t="s">
        <v>487</v>
      </c>
      <c r="C28" s="48"/>
      <c r="D28" s="65">
        <f t="shared" ref="D28" si="5">D29</f>
        <v>98400</v>
      </c>
    </row>
    <row r="29" spans="1:4" x14ac:dyDescent="0.25">
      <c r="A29" s="47" t="s">
        <v>495</v>
      </c>
      <c r="B29" s="53"/>
      <c r="C29" s="48">
        <v>600</v>
      </c>
      <c r="D29" s="63">
        <v>98400</v>
      </c>
    </row>
    <row r="30" spans="1:4" x14ac:dyDescent="0.25">
      <c r="A30" s="47" t="s">
        <v>322</v>
      </c>
      <c r="B30" s="53" t="s">
        <v>492</v>
      </c>
      <c r="C30" s="48"/>
      <c r="D30" s="65">
        <f t="shared" ref="D30" si="6">D31</f>
        <v>72024000</v>
      </c>
    </row>
    <row r="31" spans="1:4" x14ac:dyDescent="0.25">
      <c r="A31" s="47" t="s">
        <v>495</v>
      </c>
      <c r="B31" s="53"/>
      <c r="C31" s="48">
        <v>600</v>
      </c>
      <c r="D31" s="63">
        <f>65261600+6762400</f>
        <v>72024000</v>
      </c>
    </row>
    <row r="32" spans="1:4" x14ac:dyDescent="0.25">
      <c r="A32" s="47" t="s">
        <v>458</v>
      </c>
      <c r="B32" s="53" t="s">
        <v>493</v>
      </c>
      <c r="C32" s="48"/>
      <c r="D32" s="65">
        <f t="shared" ref="D32" si="7">D33</f>
        <v>2697000</v>
      </c>
    </row>
    <row r="33" spans="1:4" x14ac:dyDescent="0.25">
      <c r="A33" s="47" t="s">
        <v>495</v>
      </c>
      <c r="B33" s="53"/>
      <c r="C33" s="48">
        <v>600</v>
      </c>
      <c r="D33" s="63">
        <v>2697000</v>
      </c>
    </row>
    <row r="34" spans="1:4" x14ac:dyDescent="0.25">
      <c r="A34" s="47" t="s">
        <v>323</v>
      </c>
      <c r="B34" s="53" t="s">
        <v>231</v>
      </c>
      <c r="C34" s="48"/>
      <c r="D34" s="65">
        <f t="shared" ref="D34" si="8">D35+D36</f>
        <v>518663</v>
      </c>
    </row>
    <row r="35" spans="1:4" ht="30" x14ac:dyDescent="0.25">
      <c r="A35" s="47" t="s">
        <v>498</v>
      </c>
      <c r="B35" s="53"/>
      <c r="C35" s="48">
        <v>100</v>
      </c>
      <c r="D35" s="63">
        <v>400209</v>
      </c>
    </row>
    <row r="36" spans="1:4" x14ac:dyDescent="0.25">
      <c r="A36" s="47" t="s">
        <v>497</v>
      </c>
      <c r="B36" s="53"/>
      <c r="C36" s="48">
        <v>200</v>
      </c>
      <c r="D36" s="63">
        <v>118454</v>
      </c>
    </row>
    <row r="37" spans="1:4" x14ac:dyDescent="0.25">
      <c r="A37" s="47" t="s">
        <v>324</v>
      </c>
      <c r="B37" s="53" t="s">
        <v>494</v>
      </c>
      <c r="C37" s="48"/>
      <c r="D37" s="65">
        <f t="shared" ref="D37" si="9">D38</f>
        <v>23460000</v>
      </c>
    </row>
    <row r="38" spans="1:4" x14ac:dyDescent="0.25">
      <c r="A38" s="47" t="s">
        <v>495</v>
      </c>
      <c r="B38" s="53"/>
      <c r="C38" s="48">
        <v>600</v>
      </c>
      <c r="D38" s="63">
        <v>23460000</v>
      </c>
    </row>
    <row r="39" spans="1:4" x14ac:dyDescent="0.25">
      <c r="A39" s="45" t="s">
        <v>601</v>
      </c>
      <c r="B39" s="84" t="s">
        <v>599</v>
      </c>
      <c r="C39" s="44"/>
      <c r="D39" s="66">
        <f>D40+D42+D44</f>
        <v>837634</v>
      </c>
    </row>
    <row r="40" spans="1:4" x14ac:dyDescent="0.25">
      <c r="A40" s="47" t="s">
        <v>314</v>
      </c>
      <c r="B40" s="53" t="s">
        <v>600</v>
      </c>
      <c r="C40" s="43"/>
      <c r="D40" s="65">
        <f>D41</f>
        <v>679634</v>
      </c>
    </row>
    <row r="41" spans="1:4" x14ac:dyDescent="0.25">
      <c r="A41" s="47" t="s">
        <v>495</v>
      </c>
      <c r="B41" s="53"/>
      <c r="C41" s="43">
        <v>600</v>
      </c>
      <c r="D41" s="65">
        <v>679634</v>
      </c>
    </row>
    <row r="42" spans="1:4" ht="30" x14ac:dyDescent="0.25">
      <c r="A42" s="47" t="s">
        <v>604</v>
      </c>
      <c r="B42" s="53" t="s">
        <v>603</v>
      </c>
      <c r="C42" s="43"/>
      <c r="D42" s="65">
        <f>D43</f>
        <v>150000</v>
      </c>
    </row>
    <row r="43" spans="1:4" x14ac:dyDescent="0.25">
      <c r="A43" s="47" t="s">
        <v>495</v>
      </c>
      <c r="B43" s="53"/>
      <c r="C43" s="43">
        <v>600</v>
      </c>
      <c r="D43" s="65">
        <v>150000</v>
      </c>
    </row>
    <row r="44" spans="1:4" ht="30" x14ac:dyDescent="0.25">
      <c r="A44" s="47" t="s">
        <v>605</v>
      </c>
      <c r="B44" s="53" t="s">
        <v>602</v>
      </c>
      <c r="C44" s="43"/>
      <c r="D44" s="65">
        <f>D45</f>
        <v>8000</v>
      </c>
    </row>
    <row r="45" spans="1:4" x14ac:dyDescent="0.25">
      <c r="A45" s="47" t="s">
        <v>495</v>
      </c>
      <c r="B45" s="53"/>
      <c r="C45" s="43">
        <v>600</v>
      </c>
      <c r="D45" s="65">
        <v>8000</v>
      </c>
    </row>
    <row r="46" spans="1:4" x14ac:dyDescent="0.25">
      <c r="A46" s="45" t="s">
        <v>444</v>
      </c>
      <c r="B46" s="84" t="s">
        <v>232</v>
      </c>
      <c r="C46" s="49"/>
      <c r="D46" s="66">
        <f t="shared" ref="D46:D47" si="10">D47</f>
        <v>54478</v>
      </c>
    </row>
    <row r="47" spans="1:4" x14ac:dyDescent="0.25">
      <c r="A47" s="47" t="s">
        <v>445</v>
      </c>
      <c r="B47" s="53" t="s">
        <v>488</v>
      </c>
      <c r="C47" s="48"/>
      <c r="D47" s="65">
        <f t="shared" si="10"/>
        <v>54478</v>
      </c>
    </row>
    <row r="48" spans="1:4" x14ac:dyDescent="0.25">
      <c r="A48" s="47" t="s">
        <v>497</v>
      </c>
      <c r="B48" s="53"/>
      <c r="C48" s="48">
        <v>200</v>
      </c>
      <c r="D48" s="63">
        <v>54478</v>
      </c>
    </row>
    <row r="49" spans="1:5" ht="30" x14ac:dyDescent="0.25">
      <c r="A49" s="45" t="s">
        <v>442</v>
      </c>
      <c r="B49" s="84" t="s">
        <v>443</v>
      </c>
      <c r="C49" s="49"/>
      <c r="D49" s="66">
        <f t="shared" ref="D49" si="11">D50</f>
        <v>4634000</v>
      </c>
      <c r="E49" s="56"/>
    </row>
    <row r="50" spans="1:5" x14ac:dyDescent="0.25">
      <c r="A50" s="47" t="s">
        <v>316</v>
      </c>
      <c r="B50" s="53" t="s">
        <v>489</v>
      </c>
      <c r="C50" s="48"/>
      <c r="D50" s="65">
        <f t="shared" ref="D50" si="12">D51+D52+D53</f>
        <v>4634000</v>
      </c>
      <c r="E50" s="56"/>
    </row>
    <row r="51" spans="1:5" ht="30" x14ac:dyDescent="0.25">
      <c r="A51" s="47" t="s">
        <v>498</v>
      </c>
      <c r="B51" s="53"/>
      <c r="C51" s="48">
        <v>100</v>
      </c>
      <c r="D51" s="63">
        <v>3786938.5</v>
      </c>
      <c r="E51" s="56"/>
    </row>
    <row r="52" spans="1:5" x14ac:dyDescent="0.25">
      <c r="A52" s="47" t="s">
        <v>497</v>
      </c>
      <c r="B52" s="53"/>
      <c r="C52" s="48">
        <v>200</v>
      </c>
      <c r="D52" s="63">
        <v>840111.5</v>
      </c>
      <c r="E52" s="56"/>
    </row>
    <row r="53" spans="1:5" x14ac:dyDescent="0.25">
      <c r="A53" s="47" t="s">
        <v>499</v>
      </c>
      <c r="B53" s="53"/>
      <c r="C53" s="48">
        <v>800</v>
      </c>
      <c r="D53" s="63">
        <v>6950</v>
      </c>
      <c r="E53" s="56"/>
    </row>
    <row r="54" spans="1:5" ht="30" x14ac:dyDescent="0.25">
      <c r="A54" s="70" t="s">
        <v>547</v>
      </c>
      <c r="B54" s="83" t="s">
        <v>233</v>
      </c>
      <c r="C54" s="77"/>
      <c r="D54" s="72">
        <f>D55+D62</f>
        <v>2270900</v>
      </c>
      <c r="E54" s="56"/>
    </row>
    <row r="55" spans="1:5" x14ac:dyDescent="0.25">
      <c r="A55" s="45" t="s">
        <v>373</v>
      </c>
      <c r="B55" s="84" t="s">
        <v>234</v>
      </c>
      <c r="C55" s="49"/>
      <c r="D55" s="61">
        <f>D56+D60+D58</f>
        <v>2265900</v>
      </c>
      <c r="E55" s="56"/>
    </row>
    <row r="56" spans="1:5" x14ac:dyDescent="0.25">
      <c r="A56" s="47" t="s">
        <v>325</v>
      </c>
      <c r="B56" s="53" t="s">
        <v>309</v>
      </c>
      <c r="C56" s="48"/>
      <c r="D56" s="63">
        <f>D57</f>
        <v>1204770</v>
      </c>
      <c r="E56" s="56"/>
    </row>
    <row r="57" spans="1:5" x14ac:dyDescent="0.25">
      <c r="A57" s="47" t="s">
        <v>495</v>
      </c>
      <c r="B57" s="53"/>
      <c r="C57" s="48">
        <v>600</v>
      </c>
      <c r="D57" s="63">
        <v>1204770</v>
      </c>
      <c r="E57" s="56"/>
    </row>
    <row r="58" spans="1:5" ht="30" x14ac:dyDescent="0.25">
      <c r="A58" s="47" t="s">
        <v>607</v>
      </c>
      <c r="B58" s="53" t="s">
        <v>606</v>
      </c>
      <c r="C58" s="48"/>
      <c r="D58" s="63">
        <f>D59</f>
        <v>100000</v>
      </c>
      <c r="E58" s="56"/>
    </row>
    <row r="59" spans="1:5" x14ac:dyDescent="0.25">
      <c r="A59" s="47" t="s">
        <v>495</v>
      </c>
      <c r="B59" s="53"/>
      <c r="C59" s="48">
        <v>600</v>
      </c>
      <c r="D59" s="63">
        <v>100000</v>
      </c>
      <c r="E59" s="56"/>
    </row>
    <row r="60" spans="1:5" x14ac:dyDescent="0.25">
      <c r="A60" s="47" t="s">
        <v>326</v>
      </c>
      <c r="B60" s="53" t="s">
        <v>310</v>
      </c>
      <c r="C60" s="48"/>
      <c r="D60" s="63">
        <f>D61</f>
        <v>961130</v>
      </c>
      <c r="E60" s="56"/>
    </row>
    <row r="61" spans="1:5" x14ac:dyDescent="0.25">
      <c r="A61" s="47" t="s">
        <v>495</v>
      </c>
      <c r="B61" s="53"/>
      <c r="C61" s="48">
        <v>600</v>
      </c>
      <c r="D61" s="63">
        <v>961130</v>
      </c>
      <c r="E61" s="56"/>
    </row>
    <row r="62" spans="1:5" x14ac:dyDescent="0.25">
      <c r="A62" s="45" t="s">
        <v>529</v>
      </c>
      <c r="B62" s="84" t="s">
        <v>530</v>
      </c>
      <c r="C62" s="48"/>
      <c r="D62" s="61">
        <f>D63</f>
        <v>5000</v>
      </c>
      <c r="E62" s="56"/>
    </row>
    <row r="63" spans="1:5" x14ac:dyDescent="0.25">
      <c r="A63" s="47" t="s">
        <v>337</v>
      </c>
      <c r="B63" s="53" t="s">
        <v>531</v>
      </c>
      <c r="C63" s="48"/>
      <c r="D63" s="63">
        <f>D64</f>
        <v>5000</v>
      </c>
      <c r="E63" s="56"/>
    </row>
    <row r="64" spans="1:5" x14ac:dyDescent="0.25">
      <c r="A64" s="47" t="s">
        <v>495</v>
      </c>
      <c r="B64" s="53"/>
      <c r="C64" s="48">
        <v>600</v>
      </c>
      <c r="D64" s="63">
        <v>5000</v>
      </c>
      <c r="E64" s="56"/>
    </row>
    <row r="65" spans="1:5" ht="30" x14ac:dyDescent="0.25">
      <c r="A65" s="70" t="s">
        <v>548</v>
      </c>
      <c r="B65" s="83" t="s">
        <v>374</v>
      </c>
      <c r="C65" s="71"/>
      <c r="D65" s="72">
        <f>D66</f>
        <v>14500</v>
      </c>
      <c r="E65" s="56"/>
    </row>
    <row r="66" spans="1:5" x14ac:dyDescent="0.25">
      <c r="A66" s="45" t="s">
        <v>441</v>
      </c>
      <c r="B66" s="84" t="s">
        <v>308</v>
      </c>
      <c r="C66" s="43"/>
      <c r="D66" s="61">
        <f>D67</f>
        <v>14500</v>
      </c>
      <c r="E66" s="56"/>
    </row>
    <row r="67" spans="1:5" x14ac:dyDescent="0.25">
      <c r="A67" s="47" t="s">
        <v>527</v>
      </c>
      <c r="B67" s="53" t="s">
        <v>528</v>
      </c>
      <c r="C67" s="43"/>
      <c r="D67" s="63">
        <f>D68</f>
        <v>14500</v>
      </c>
      <c r="E67" s="56"/>
    </row>
    <row r="68" spans="1:5" x14ac:dyDescent="0.25">
      <c r="A68" s="47" t="s">
        <v>495</v>
      </c>
      <c r="B68" s="53"/>
      <c r="C68" s="43">
        <v>600</v>
      </c>
      <c r="D68" s="63">
        <v>14500</v>
      </c>
      <c r="E68" s="56"/>
    </row>
    <row r="69" spans="1:5" ht="29.25" x14ac:dyDescent="0.25">
      <c r="A69" s="73" t="s">
        <v>327</v>
      </c>
      <c r="B69" s="85" t="s">
        <v>235</v>
      </c>
      <c r="C69" s="74"/>
      <c r="D69" s="75">
        <f>D70+D132+D145</f>
        <v>107150994</v>
      </c>
      <c r="E69" s="56"/>
    </row>
    <row r="70" spans="1:5" x14ac:dyDescent="0.25">
      <c r="A70" s="70" t="s">
        <v>328</v>
      </c>
      <c r="B70" s="83" t="s">
        <v>236</v>
      </c>
      <c r="C70" s="77"/>
      <c r="D70" s="72">
        <f>D71+D118+D121+D128+D125</f>
        <v>105349984</v>
      </c>
      <c r="E70" s="56"/>
    </row>
    <row r="71" spans="1:5" ht="30" x14ac:dyDescent="0.25">
      <c r="A71" s="45" t="s">
        <v>119</v>
      </c>
      <c r="B71" s="84" t="s">
        <v>237</v>
      </c>
      <c r="C71" s="44"/>
      <c r="D71" s="61">
        <f>D72+D75+D78+D81+D84+D87+D90+D93+D96+D99+D102+D106+D113+D109+D111+D116</f>
        <v>66655487</v>
      </c>
      <c r="E71" s="56"/>
    </row>
    <row r="72" spans="1:5" ht="30" x14ac:dyDescent="0.25">
      <c r="A72" s="47" t="s">
        <v>510</v>
      </c>
      <c r="B72" s="53" t="s">
        <v>474</v>
      </c>
      <c r="C72" s="48"/>
      <c r="D72" s="63">
        <f>D73+D74</f>
        <v>98200</v>
      </c>
      <c r="E72" s="56"/>
    </row>
    <row r="73" spans="1:5" x14ac:dyDescent="0.25">
      <c r="A73" s="47" t="s">
        <v>497</v>
      </c>
      <c r="B73" s="53"/>
      <c r="C73" s="48">
        <v>200</v>
      </c>
      <c r="D73" s="63">
        <v>1500</v>
      </c>
      <c r="E73" s="56"/>
    </row>
    <row r="74" spans="1:5" x14ac:dyDescent="0.25">
      <c r="A74" s="47" t="s">
        <v>496</v>
      </c>
      <c r="B74" s="53"/>
      <c r="C74" s="48">
        <v>300</v>
      </c>
      <c r="D74" s="63">
        <v>96700</v>
      </c>
      <c r="E74" s="56"/>
    </row>
    <row r="75" spans="1:5" ht="30" x14ac:dyDescent="0.25">
      <c r="A75" s="47" t="s">
        <v>291</v>
      </c>
      <c r="B75" s="53" t="s">
        <v>475</v>
      </c>
      <c r="C75" s="48"/>
      <c r="D75" s="63">
        <f>D76+D77</f>
        <v>2184065</v>
      </c>
      <c r="E75" s="56"/>
    </row>
    <row r="76" spans="1:5" x14ac:dyDescent="0.25">
      <c r="A76" s="47" t="s">
        <v>497</v>
      </c>
      <c r="B76" s="53"/>
      <c r="C76" s="48">
        <v>200</v>
      </c>
      <c r="D76" s="63">
        <v>32276.9</v>
      </c>
      <c r="E76" s="56"/>
    </row>
    <row r="77" spans="1:5" x14ac:dyDescent="0.25">
      <c r="A77" s="47" t="s">
        <v>496</v>
      </c>
      <c r="B77" s="53"/>
      <c r="C77" s="48">
        <v>300</v>
      </c>
      <c r="D77" s="63">
        <v>2151788.1</v>
      </c>
      <c r="E77" s="56"/>
    </row>
    <row r="78" spans="1:5" ht="30" x14ac:dyDescent="0.25">
      <c r="A78" s="47" t="s">
        <v>329</v>
      </c>
      <c r="B78" s="53" t="s">
        <v>476</v>
      </c>
      <c r="C78" s="48"/>
      <c r="D78" s="63">
        <f>D79+D80</f>
        <v>9338000</v>
      </c>
      <c r="E78" s="56"/>
    </row>
    <row r="79" spans="1:5" x14ac:dyDescent="0.25">
      <c r="A79" s="47" t="s">
        <v>497</v>
      </c>
      <c r="B79" s="53"/>
      <c r="C79" s="48">
        <v>200</v>
      </c>
      <c r="D79" s="63">
        <v>138000</v>
      </c>
      <c r="E79" s="56"/>
    </row>
    <row r="80" spans="1:5" x14ac:dyDescent="0.25">
      <c r="A80" s="47" t="s">
        <v>496</v>
      </c>
      <c r="B80" s="53"/>
      <c r="C80" s="48">
        <v>300</v>
      </c>
      <c r="D80" s="63">
        <v>9200000</v>
      </c>
      <c r="E80" s="56"/>
    </row>
    <row r="81" spans="1:5" ht="45" x14ac:dyDescent="0.25">
      <c r="A81" s="47" t="s">
        <v>330</v>
      </c>
      <c r="B81" s="53" t="s">
        <v>477</v>
      </c>
      <c r="C81" s="48"/>
      <c r="D81" s="63">
        <f>D82+D83</f>
        <v>52000</v>
      </c>
      <c r="E81" s="56"/>
    </row>
    <row r="82" spans="1:5" x14ac:dyDescent="0.25">
      <c r="A82" s="47" t="s">
        <v>497</v>
      </c>
      <c r="B82" s="53"/>
      <c r="C82" s="48">
        <v>200</v>
      </c>
      <c r="D82" s="63">
        <v>800</v>
      </c>
      <c r="E82" s="56"/>
    </row>
    <row r="83" spans="1:5" x14ac:dyDescent="0.25">
      <c r="A83" s="47" t="s">
        <v>496</v>
      </c>
      <c r="B83" s="53"/>
      <c r="C83" s="48">
        <v>300</v>
      </c>
      <c r="D83" s="63">
        <v>51200</v>
      </c>
      <c r="E83" s="56"/>
    </row>
    <row r="84" spans="1:5" ht="45" x14ac:dyDescent="0.25">
      <c r="A84" s="47" t="s">
        <v>466</v>
      </c>
      <c r="B84" s="53" t="s">
        <v>478</v>
      </c>
      <c r="C84" s="48"/>
      <c r="D84" s="63">
        <f>D85+D86</f>
        <v>3903000</v>
      </c>
      <c r="E84" s="56"/>
    </row>
    <row r="85" spans="1:5" x14ac:dyDescent="0.25">
      <c r="A85" s="47" t="s">
        <v>497</v>
      </c>
      <c r="B85" s="53"/>
      <c r="C85" s="48">
        <v>200</v>
      </c>
      <c r="D85" s="63">
        <v>20000</v>
      </c>
      <c r="E85" s="56"/>
    </row>
    <row r="86" spans="1:5" x14ac:dyDescent="0.25">
      <c r="A86" s="47" t="s">
        <v>496</v>
      </c>
      <c r="B86" s="53"/>
      <c r="C86" s="48">
        <v>300</v>
      </c>
      <c r="D86" s="63">
        <v>3883000</v>
      </c>
      <c r="E86" s="56"/>
    </row>
    <row r="87" spans="1:5" ht="45" x14ac:dyDescent="0.25">
      <c r="A87" s="47" t="s">
        <v>467</v>
      </c>
      <c r="B87" s="53" t="s">
        <v>480</v>
      </c>
      <c r="C87" s="48"/>
      <c r="D87" s="63">
        <f>D88+D89</f>
        <v>570000</v>
      </c>
      <c r="E87" s="56"/>
    </row>
    <row r="88" spans="1:5" x14ac:dyDescent="0.25">
      <c r="A88" s="47" t="s">
        <v>497</v>
      </c>
      <c r="B88" s="53"/>
      <c r="C88" s="48">
        <v>200</v>
      </c>
      <c r="D88" s="63">
        <v>3000</v>
      </c>
      <c r="E88" s="56"/>
    </row>
    <row r="89" spans="1:5" x14ac:dyDescent="0.25">
      <c r="A89" s="47" t="s">
        <v>496</v>
      </c>
      <c r="B89" s="53"/>
      <c r="C89" s="48">
        <v>300</v>
      </c>
      <c r="D89" s="63">
        <v>567000</v>
      </c>
      <c r="E89" s="56"/>
    </row>
    <row r="90" spans="1:5" x14ac:dyDescent="0.25">
      <c r="A90" s="47" t="s">
        <v>331</v>
      </c>
      <c r="B90" s="53" t="s">
        <v>479</v>
      </c>
      <c r="C90" s="48"/>
      <c r="D90" s="63">
        <f>D91+D92</f>
        <v>2408000</v>
      </c>
      <c r="E90" s="56"/>
    </row>
    <row r="91" spans="1:5" x14ac:dyDescent="0.25">
      <c r="A91" s="47" t="s">
        <v>497</v>
      </c>
      <c r="B91" s="53"/>
      <c r="C91" s="48">
        <v>200</v>
      </c>
      <c r="D91" s="63">
        <v>48000</v>
      </c>
      <c r="E91" s="56"/>
    </row>
    <row r="92" spans="1:5" x14ac:dyDescent="0.25">
      <c r="A92" s="47" t="s">
        <v>496</v>
      </c>
      <c r="B92" s="53"/>
      <c r="C92" s="48">
        <v>300</v>
      </c>
      <c r="D92" s="63">
        <v>2360000</v>
      </c>
      <c r="E92" s="56"/>
    </row>
    <row r="93" spans="1:5" ht="30" x14ac:dyDescent="0.25">
      <c r="A93" s="47" t="s">
        <v>511</v>
      </c>
      <c r="B93" s="53" t="s">
        <v>481</v>
      </c>
      <c r="C93" s="48"/>
      <c r="D93" s="63">
        <f>D94+D95</f>
        <v>5641000</v>
      </c>
      <c r="E93" s="56"/>
    </row>
    <row r="94" spans="1:5" x14ac:dyDescent="0.25">
      <c r="A94" s="47" t="s">
        <v>497</v>
      </c>
      <c r="B94" s="53"/>
      <c r="C94" s="48">
        <v>200</v>
      </c>
      <c r="D94" s="63">
        <v>121000</v>
      </c>
      <c r="E94" s="56"/>
    </row>
    <row r="95" spans="1:5" x14ac:dyDescent="0.25">
      <c r="A95" s="47" t="s">
        <v>496</v>
      </c>
      <c r="B95" s="53"/>
      <c r="C95" s="48">
        <v>300</v>
      </c>
      <c r="D95" s="63">
        <v>5520000</v>
      </c>
      <c r="E95" s="56"/>
    </row>
    <row r="96" spans="1:5" ht="30" x14ac:dyDescent="0.25">
      <c r="A96" s="47" t="s">
        <v>512</v>
      </c>
      <c r="B96" s="53" t="s">
        <v>482</v>
      </c>
      <c r="C96" s="48"/>
      <c r="D96" s="63">
        <f>D97+D98</f>
        <v>15883102</v>
      </c>
      <c r="E96" s="56"/>
    </row>
    <row r="97" spans="1:5" x14ac:dyDescent="0.25">
      <c r="A97" s="47" t="s">
        <v>497</v>
      </c>
      <c r="B97" s="53"/>
      <c r="C97" s="48">
        <v>200</v>
      </c>
      <c r="D97" s="63">
        <v>295102</v>
      </c>
      <c r="E97" s="56"/>
    </row>
    <row r="98" spans="1:5" x14ac:dyDescent="0.25">
      <c r="A98" s="47" t="s">
        <v>496</v>
      </c>
      <c r="B98" s="53"/>
      <c r="C98" s="48">
        <v>300</v>
      </c>
      <c r="D98" s="63">
        <v>15588000</v>
      </c>
      <c r="E98" s="56"/>
    </row>
    <row r="99" spans="1:5" x14ac:dyDescent="0.25">
      <c r="A99" s="47" t="s">
        <v>333</v>
      </c>
      <c r="B99" s="53" t="s">
        <v>483</v>
      </c>
      <c r="C99" s="43"/>
      <c r="D99" s="63">
        <f>D100+D101</f>
        <v>3537000</v>
      </c>
      <c r="E99" s="56"/>
    </row>
    <row r="100" spans="1:5" x14ac:dyDescent="0.25">
      <c r="A100" s="47" t="s">
        <v>497</v>
      </c>
      <c r="B100" s="53"/>
      <c r="C100" s="43">
        <v>200</v>
      </c>
      <c r="D100" s="63">
        <v>60000</v>
      </c>
      <c r="E100" s="56"/>
    </row>
    <row r="101" spans="1:5" x14ac:dyDescent="0.25">
      <c r="A101" s="47" t="s">
        <v>496</v>
      </c>
      <c r="B101" s="53"/>
      <c r="C101" s="43">
        <v>300</v>
      </c>
      <c r="D101" s="63">
        <v>3477000</v>
      </c>
      <c r="E101" s="56"/>
    </row>
    <row r="102" spans="1:5" x14ac:dyDescent="0.25">
      <c r="A102" s="47" t="s">
        <v>238</v>
      </c>
      <c r="B102" s="53" t="s">
        <v>484</v>
      </c>
      <c r="C102" s="43"/>
      <c r="D102" s="63">
        <f>D103+D104+D105</f>
        <v>5382341</v>
      </c>
      <c r="E102" s="56"/>
    </row>
    <row r="103" spans="1:5" ht="30" x14ac:dyDescent="0.25">
      <c r="A103" s="47" t="s">
        <v>498</v>
      </c>
      <c r="B103" s="53"/>
      <c r="C103" s="43">
        <v>100</v>
      </c>
      <c r="D103" s="63">
        <v>4191803</v>
      </c>
      <c r="E103" s="56"/>
    </row>
    <row r="104" spans="1:5" x14ac:dyDescent="0.25">
      <c r="A104" s="47" t="s">
        <v>497</v>
      </c>
      <c r="B104" s="53"/>
      <c r="C104" s="43">
        <v>200</v>
      </c>
      <c r="D104" s="63">
        <v>1184538</v>
      </c>
      <c r="E104" s="56"/>
    </row>
    <row r="105" spans="1:5" x14ac:dyDescent="0.25">
      <c r="A105" s="47" t="s">
        <v>499</v>
      </c>
      <c r="B105" s="53"/>
      <c r="C105" s="43">
        <v>800</v>
      </c>
      <c r="D105" s="63">
        <v>6000</v>
      </c>
      <c r="E105" s="56"/>
    </row>
    <row r="106" spans="1:5" x14ac:dyDescent="0.25">
      <c r="A106" s="47" t="s">
        <v>334</v>
      </c>
      <c r="B106" s="53" t="s">
        <v>485</v>
      </c>
      <c r="C106" s="43"/>
      <c r="D106" s="63">
        <f>D107+D108</f>
        <v>6135000</v>
      </c>
      <c r="E106" s="56"/>
    </row>
    <row r="107" spans="1:5" x14ac:dyDescent="0.25">
      <c r="A107" s="47" t="s">
        <v>497</v>
      </c>
      <c r="B107" s="53"/>
      <c r="C107" s="43">
        <v>200</v>
      </c>
      <c r="D107" s="63">
        <v>35000</v>
      </c>
      <c r="E107" s="56"/>
    </row>
    <row r="108" spans="1:5" ht="22.5" customHeight="1" x14ac:dyDescent="0.25">
      <c r="A108" s="47" t="s">
        <v>496</v>
      </c>
      <c r="B108" s="53"/>
      <c r="C108" s="43">
        <v>300</v>
      </c>
      <c r="D108" s="63">
        <v>6100000</v>
      </c>
      <c r="E108" s="56"/>
    </row>
    <row r="109" spans="1:5" ht="30" x14ac:dyDescent="0.25">
      <c r="A109" s="47" t="s">
        <v>638</v>
      </c>
      <c r="B109" s="53" t="s">
        <v>636</v>
      </c>
      <c r="C109" s="43"/>
      <c r="D109" s="63">
        <f>D110</f>
        <v>181700</v>
      </c>
      <c r="E109" s="56"/>
    </row>
    <row r="110" spans="1:5" x14ac:dyDescent="0.25">
      <c r="A110" s="47" t="s">
        <v>497</v>
      </c>
      <c r="B110" s="53"/>
      <c r="C110" s="43">
        <v>200</v>
      </c>
      <c r="D110" s="63">
        <v>181700</v>
      </c>
      <c r="E110" s="56"/>
    </row>
    <row r="111" spans="1:5" ht="30" x14ac:dyDescent="0.25">
      <c r="A111" s="47" t="s">
        <v>639</v>
      </c>
      <c r="B111" s="53" t="s">
        <v>637</v>
      </c>
      <c r="C111" s="43"/>
      <c r="D111" s="63">
        <f>D112</f>
        <v>4898</v>
      </c>
      <c r="E111" s="56"/>
    </row>
    <row r="112" spans="1:5" x14ac:dyDescent="0.25">
      <c r="A112" s="47" t="s">
        <v>497</v>
      </c>
      <c r="B112" s="53"/>
      <c r="C112" s="43">
        <v>200</v>
      </c>
      <c r="D112" s="63">
        <v>4898</v>
      </c>
      <c r="E112" s="56"/>
    </row>
    <row r="113" spans="1:5" ht="30" x14ac:dyDescent="0.25">
      <c r="A113" s="47" t="s">
        <v>459</v>
      </c>
      <c r="B113" s="53" t="s">
        <v>486</v>
      </c>
      <c r="C113" s="43"/>
      <c r="D113" s="63">
        <f>D114+D115</f>
        <v>11010650</v>
      </c>
      <c r="E113" s="56"/>
    </row>
    <row r="114" spans="1:5" x14ac:dyDescent="0.25">
      <c r="A114" s="47" t="s">
        <v>497</v>
      </c>
      <c r="B114" s="53"/>
      <c r="C114" s="43">
        <v>200</v>
      </c>
      <c r="D114" s="63">
        <f>212650-187515</f>
        <v>25135</v>
      </c>
      <c r="E114" s="56"/>
    </row>
    <row r="115" spans="1:5" x14ac:dyDescent="0.25">
      <c r="A115" s="47" t="s">
        <v>496</v>
      </c>
      <c r="B115" s="53"/>
      <c r="C115" s="43">
        <v>300</v>
      </c>
      <c r="D115" s="63">
        <f>10798000+187515</f>
        <v>10985515</v>
      </c>
      <c r="E115" s="56"/>
    </row>
    <row r="116" spans="1:5" ht="30" x14ac:dyDescent="0.25">
      <c r="A116" s="47" t="s">
        <v>521</v>
      </c>
      <c r="B116" s="53" t="s">
        <v>640</v>
      </c>
      <c r="C116" s="43"/>
      <c r="D116" s="63">
        <f>D117</f>
        <v>326531</v>
      </c>
      <c r="E116" s="56"/>
    </row>
    <row r="117" spans="1:5" x14ac:dyDescent="0.25">
      <c r="A117" s="47" t="s">
        <v>496</v>
      </c>
      <c r="B117" s="53"/>
      <c r="C117" s="43">
        <v>300</v>
      </c>
      <c r="D117" s="63">
        <f>166531+160000</f>
        <v>326531</v>
      </c>
      <c r="E117" s="56"/>
    </row>
    <row r="118" spans="1:5" ht="30" x14ac:dyDescent="0.25">
      <c r="A118" s="45" t="s">
        <v>549</v>
      </c>
      <c r="B118" s="84" t="s">
        <v>446</v>
      </c>
      <c r="C118" s="43"/>
      <c r="D118" s="61">
        <f>D119</f>
        <v>34541597</v>
      </c>
      <c r="E118" s="56"/>
    </row>
    <row r="119" spans="1:5" ht="45" x14ac:dyDescent="0.25">
      <c r="A119" s="47" t="s">
        <v>332</v>
      </c>
      <c r="B119" s="53" t="s">
        <v>468</v>
      </c>
      <c r="C119" s="43"/>
      <c r="D119" s="63">
        <f>D120</f>
        <v>34541597</v>
      </c>
      <c r="E119" s="56"/>
    </row>
    <row r="120" spans="1:5" x14ac:dyDescent="0.25">
      <c r="A120" s="47" t="s">
        <v>495</v>
      </c>
      <c r="B120" s="53"/>
      <c r="C120" s="43">
        <v>600</v>
      </c>
      <c r="D120" s="63">
        <v>34541597</v>
      </c>
      <c r="E120" s="56"/>
    </row>
    <row r="121" spans="1:5" ht="30" x14ac:dyDescent="0.25">
      <c r="A121" s="45" t="s">
        <v>448</v>
      </c>
      <c r="B121" s="84" t="s">
        <v>447</v>
      </c>
      <c r="C121" s="43"/>
      <c r="D121" s="61">
        <f>D122</f>
        <v>2092900</v>
      </c>
      <c r="E121" s="56"/>
    </row>
    <row r="122" spans="1:5" x14ac:dyDescent="0.25">
      <c r="A122" s="47" t="s">
        <v>292</v>
      </c>
      <c r="B122" s="53" t="s">
        <v>473</v>
      </c>
      <c r="C122" s="43"/>
      <c r="D122" s="63">
        <f>D123+D124</f>
        <v>2092900</v>
      </c>
      <c r="E122" s="56"/>
    </row>
    <row r="123" spans="1:5" x14ac:dyDescent="0.25">
      <c r="A123" s="47" t="s">
        <v>497</v>
      </c>
      <c r="B123" s="53"/>
      <c r="C123" s="43">
        <v>200</v>
      </c>
      <c r="D123" s="63">
        <v>60000</v>
      </c>
      <c r="E123" s="56"/>
    </row>
    <row r="124" spans="1:5" x14ac:dyDescent="0.25">
      <c r="A124" s="47" t="s">
        <v>496</v>
      </c>
      <c r="B124" s="53"/>
      <c r="C124" s="43">
        <v>300</v>
      </c>
      <c r="D124" s="63">
        <v>2032900</v>
      </c>
      <c r="E124" s="56"/>
    </row>
    <row r="125" spans="1:5" x14ac:dyDescent="0.25">
      <c r="A125" s="45" t="s">
        <v>452</v>
      </c>
      <c r="B125" s="84" t="s">
        <v>449</v>
      </c>
      <c r="C125" s="43"/>
      <c r="D125" s="61">
        <f>D126</f>
        <v>80000</v>
      </c>
      <c r="E125" s="56"/>
    </row>
    <row r="126" spans="1:5" x14ac:dyDescent="0.25">
      <c r="A126" s="47" t="s">
        <v>471</v>
      </c>
      <c r="B126" s="53" t="s">
        <v>472</v>
      </c>
      <c r="C126" s="43"/>
      <c r="D126" s="63">
        <f>D127</f>
        <v>80000</v>
      </c>
      <c r="E126" s="56"/>
    </row>
    <row r="127" spans="1:5" x14ac:dyDescent="0.25">
      <c r="A127" s="47" t="s">
        <v>497</v>
      </c>
      <c r="B127" s="84"/>
      <c r="C127" s="43">
        <v>200</v>
      </c>
      <c r="D127" s="63">
        <v>80000</v>
      </c>
      <c r="E127" s="56"/>
    </row>
    <row r="128" spans="1:5" x14ac:dyDescent="0.25">
      <c r="A128" s="45" t="s">
        <v>451</v>
      </c>
      <c r="B128" s="84" t="s">
        <v>450</v>
      </c>
      <c r="C128" s="43"/>
      <c r="D128" s="61">
        <f>D129</f>
        <v>1980000</v>
      </c>
      <c r="E128" s="56"/>
    </row>
    <row r="129" spans="1:5" x14ac:dyDescent="0.25">
      <c r="A129" s="45" t="s">
        <v>469</v>
      </c>
      <c r="B129" s="84" t="s">
        <v>470</v>
      </c>
      <c r="C129" s="43"/>
      <c r="D129" s="61">
        <f>D130+D131</f>
        <v>1980000</v>
      </c>
      <c r="E129" s="56"/>
    </row>
    <row r="130" spans="1:5" x14ac:dyDescent="0.25">
      <c r="A130" s="47" t="s">
        <v>497</v>
      </c>
      <c r="B130" s="84"/>
      <c r="C130" s="43">
        <v>200</v>
      </c>
      <c r="D130" s="63">
        <v>30000</v>
      </c>
      <c r="E130" s="56"/>
    </row>
    <row r="131" spans="1:5" x14ac:dyDescent="0.25">
      <c r="A131" s="47" t="s">
        <v>496</v>
      </c>
      <c r="B131" s="84"/>
      <c r="C131" s="43">
        <v>300</v>
      </c>
      <c r="D131" s="63">
        <v>1950000</v>
      </c>
      <c r="E131" s="56"/>
    </row>
    <row r="132" spans="1:5" x14ac:dyDescent="0.25">
      <c r="A132" s="70" t="s">
        <v>335</v>
      </c>
      <c r="B132" s="83" t="s">
        <v>239</v>
      </c>
      <c r="C132" s="77"/>
      <c r="D132" s="72">
        <f>D133</f>
        <v>1796010</v>
      </c>
      <c r="E132" s="56"/>
    </row>
    <row r="133" spans="1:5" x14ac:dyDescent="0.25">
      <c r="A133" s="45" t="s">
        <v>460</v>
      </c>
      <c r="B133" s="84" t="s">
        <v>240</v>
      </c>
      <c r="C133" s="48"/>
      <c r="D133" s="61">
        <f>D134+D136+D139+D141+D143</f>
        <v>1796010</v>
      </c>
      <c r="E133" s="56"/>
    </row>
    <row r="134" spans="1:5" ht="30" x14ac:dyDescent="0.25">
      <c r="A134" s="47" t="s">
        <v>293</v>
      </c>
      <c r="B134" s="53" t="s">
        <v>241</v>
      </c>
      <c r="C134" s="48"/>
      <c r="D134" s="63">
        <f>D135</f>
        <v>105280</v>
      </c>
      <c r="E134" s="56"/>
    </row>
    <row r="135" spans="1:5" x14ac:dyDescent="0.25">
      <c r="A135" s="47" t="s">
        <v>495</v>
      </c>
      <c r="B135" s="53"/>
      <c r="C135" s="48">
        <v>600</v>
      </c>
      <c r="D135" s="63">
        <v>105280</v>
      </c>
      <c r="E135" s="56"/>
    </row>
    <row r="136" spans="1:5" ht="35.25" customHeight="1" x14ac:dyDescent="0.25">
      <c r="A136" s="47" t="s">
        <v>513</v>
      </c>
      <c r="B136" s="53" t="s">
        <v>242</v>
      </c>
      <c r="C136" s="48"/>
      <c r="D136" s="63">
        <f>D137+D138</f>
        <v>1643000</v>
      </c>
      <c r="E136" s="56"/>
    </row>
    <row r="137" spans="1:5" x14ac:dyDescent="0.25">
      <c r="A137" s="47" t="s">
        <v>496</v>
      </c>
      <c r="B137" s="53"/>
      <c r="C137" s="48">
        <v>300</v>
      </c>
      <c r="D137" s="63">
        <v>1194200</v>
      </c>
      <c r="E137" s="56"/>
    </row>
    <row r="138" spans="1:5" x14ac:dyDescent="0.25">
      <c r="A138" s="47" t="s">
        <v>495</v>
      </c>
      <c r="B138" s="53"/>
      <c r="C138" s="48">
        <v>600</v>
      </c>
      <c r="D138" s="63">
        <v>448800</v>
      </c>
      <c r="E138" s="56"/>
    </row>
    <row r="139" spans="1:5" x14ac:dyDescent="0.25">
      <c r="A139" s="47" t="s">
        <v>336</v>
      </c>
      <c r="B139" s="53" t="s">
        <v>243</v>
      </c>
      <c r="C139" s="48"/>
      <c r="D139" s="63">
        <f>D140</f>
        <v>23000</v>
      </c>
      <c r="E139" s="56"/>
    </row>
    <row r="140" spans="1:5" x14ac:dyDescent="0.25">
      <c r="A140" s="47" t="s">
        <v>496</v>
      </c>
      <c r="B140" s="53"/>
      <c r="C140" s="48">
        <v>300</v>
      </c>
      <c r="D140" s="63">
        <v>23000</v>
      </c>
      <c r="E140" s="56"/>
    </row>
    <row r="141" spans="1:5" x14ac:dyDescent="0.25">
      <c r="A141" s="47" t="s">
        <v>517</v>
      </c>
      <c r="B141" s="53" t="s">
        <v>518</v>
      </c>
      <c r="C141" s="48"/>
      <c r="D141" s="63">
        <f>D142</f>
        <v>12200</v>
      </c>
      <c r="E141" s="56"/>
    </row>
    <row r="142" spans="1:5" x14ac:dyDescent="0.25">
      <c r="A142" s="47" t="s">
        <v>496</v>
      </c>
      <c r="B142" s="53"/>
      <c r="C142" s="48">
        <v>300</v>
      </c>
      <c r="D142" s="63">
        <v>12200</v>
      </c>
      <c r="E142" s="56"/>
    </row>
    <row r="143" spans="1:5" ht="30" x14ac:dyDescent="0.25">
      <c r="A143" s="47" t="s">
        <v>578</v>
      </c>
      <c r="B143" s="53" t="s">
        <v>577</v>
      </c>
      <c r="C143" s="48"/>
      <c r="D143" s="63">
        <f>D144</f>
        <v>12530</v>
      </c>
      <c r="E143" s="56"/>
    </row>
    <row r="144" spans="1:5" x14ac:dyDescent="0.25">
      <c r="A144" s="47" t="s">
        <v>495</v>
      </c>
      <c r="B144" s="53"/>
      <c r="C144" s="48">
        <v>600</v>
      </c>
      <c r="D144" s="63">
        <v>12530</v>
      </c>
      <c r="E144" s="56"/>
    </row>
    <row r="145" spans="1:5" ht="30" x14ac:dyDescent="0.25">
      <c r="A145" s="70" t="s">
        <v>550</v>
      </c>
      <c r="B145" s="83" t="s">
        <v>522</v>
      </c>
      <c r="C145" s="71"/>
      <c r="D145" s="72">
        <f>D146</f>
        <v>5000</v>
      </c>
      <c r="E145" s="56"/>
    </row>
    <row r="146" spans="1:5" x14ac:dyDescent="0.25">
      <c r="A146" s="45" t="s">
        <v>524</v>
      </c>
      <c r="B146" s="84" t="s">
        <v>523</v>
      </c>
      <c r="C146" s="43"/>
      <c r="D146" s="61">
        <f>D147</f>
        <v>5000</v>
      </c>
      <c r="E146" s="56"/>
    </row>
    <row r="147" spans="1:5" x14ac:dyDescent="0.25">
      <c r="A147" s="47" t="s">
        <v>525</v>
      </c>
      <c r="B147" s="53" t="s">
        <v>526</v>
      </c>
      <c r="C147" s="43"/>
      <c r="D147" s="65">
        <f>D148</f>
        <v>5000</v>
      </c>
      <c r="E147" s="56"/>
    </row>
    <row r="148" spans="1:5" x14ac:dyDescent="0.25">
      <c r="A148" s="47" t="s">
        <v>497</v>
      </c>
      <c r="B148" s="53"/>
      <c r="C148" s="43">
        <v>200</v>
      </c>
      <c r="D148" s="65">
        <v>5000</v>
      </c>
      <c r="E148" s="56"/>
    </row>
    <row r="149" spans="1:5" ht="29.25" x14ac:dyDescent="0.25">
      <c r="A149" s="78" t="s">
        <v>357</v>
      </c>
      <c r="B149" s="85" t="s">
        <v>244</v>
      </c>
      <c r="C149" s="74"/>
      <c r="D149" s="75">
        <f>D150</f>
        <v>554102</v>
      </c>
      <c r="E149" s="56"/>
    </row>
    <row r="150" spans="1:5" ht="30" x14ac:dyDescent="0.25">
      <c r="A150" s="90" t="s">
        <v>551</v>
      </c>
      <c r="B150" s="83" t="s">
        <v>245</v>
      </c>
      <c r="C150" s="71"/>
      <c r="D150" s="72">
        <f>D151</f>
        <v>554102</v>
      </c>
      <c r="E150" s="56"/>
    </row>
    <row r="151" spans="1:5" x14ac:dyDescent="0.25">
      <c r="A151" s="51" t="s">
        <v>397</v>
      </c>
      <c r="B151" s="84" t="s">
        <v>246</v>
      </c>
      <c r="C151" s="43"/>
      <c r="D151" s="61">
        <f>D152</f>
        <v>554102</v>
      </c>
      <c r="E151" s="56"/>
    </row>
    <row r="152" spans="1:5" x14ac:dyDescent="0.25">
      <c r="A152" s="52" t="s">
        <v>356</v>
      </c>
      <c r="B152" s="53" t="s">
        <v>398</v>
      </c>
      <c r="C152" s="43"/>
      <c r="D152" s="63">
        <f>D153</f>
        <v>554102</v>
      </c>
      <c r="E152" s="56"/>
    </row>
    <row r="153" spans="1:5" x14ac:dyDescent="0.25">
      <c r="A153" s="47" t="s">
        <v>497</v>
      </c>
      <c r="B153" s="53"/>
      <c r="C153" s="43">
        <v>200</v>
      </c>
      <c r="D153" s="63">
        <v>554102</v>
      </c>
      <c r="E153" s="56"/>
    </row>
    <row r="154" spans="1:5" ht="29.25" x14ac:dyDescent="0.25">
      <c r="A154" s="73" t="s">
        <v>552</v>
      </c>
      <c r="B154" s="85" t="s">
        <v>247</v>
      </c>
      <c r="C154" s="74"/>
      <c r="D154" s="75">
        <f>D155+D159+D165</f>
        <v>99984</v>
      </c>
      <c r="E154" s="56"/>
    </row>
    <row r="155" spans="1:5" ht="30" x14ac:dyDescent="0.25">
      <c r="A155" s="70" t="s">
        <v>553</v>
      </c>
      <c r="B155" s="83" t="s">
        <v>248</v>
      </c>
      <c r="C155" s="71"/>
      <c r="D155" s="72">
        <f>D156</f>
        <v>15000</v>
      </c>
      <c r="E155" s="56"/>
    </row>
    <row r="156" spans="1:5" ht="30" x14ac:dyDescent="0.25">
      <c r="A156" s="45" t="s">
        <v>399</v>
      </c>
      <c r="B156" s="84" t="s">
        <v>249</v>
      </c>
      <c r="C156" s="43"/>
      <c r="D156" s="61">
        <f>D157</f>
        <v>15000</v>
      </c>
      <c r="E156" s="56"/>
    </row>
    <row r="157" spans="1:5" x14ac:dyDescent="0.25">
      <c r="A157" s="47" t="s">
        <v>338</v>
      </c>
      <c r="B157" s="53" t="s">
        <v>576</v>
      </c>
      <c r="C157" s="43"/>
      <c r="D157" s="63">
        <f>D158</f>
        <v>15000</v>
      </c>
      <c r="E157" s="56"/>
    </row>
    <row r="158" spans="1:5" x14ac:dyDescent="0.25">
      <c r="A158" s="47" t="s">
        <v>497</v>
      </c>
      <c r="B158" s="53"/>
      <c r="C158" s="43">
        <v>200</v>
      </c>
      <c r="D158" s="63">
        <v>15000</v>
      </c>
      <c r="E158" s="56"/>
    </row>
    <row r="159" spans="1:5" ht="30" x14ac:dyDescent="0.25">
      <c r="A159" s="70" t="s">
        <v>10</v>
      </c>
      <c r="B159" s="83" t="s">
        <v>250</v>
      </c>
      <c r="C159" s="71"/>
      <c r="D159" s="72">
        <f>D160</f>
        <v>66984</v>
      </c>
      <c r="E159" s="56"/>
    </row>
    <row r="160" spans="1:5" x14ac:dyDescent="0.25">
      <c r="A160" s="45" t="s">
        <v>426</v>
      </c>
      <c r="B160" s="86" t="s">
        <v>251</v>
      </c>
      <c r="C160" s="48"/>
      <c r="D160" s="61">
        <f>D161+D163</f>
        <v>66984</v>
      </c>
      <c r="E160" s="56"/>
    </row>
    <row r="161" spans="1:5" ht="30" x14ac:dyDescent="0.25">
      <c r="A161" s="47" t="s">
        <v>428</v>
      </c>
      <c r="B161" s="87" t="s">
        <v>427</v>
      </c>
      <c r="C161" s="48"/>
      <c r="D161" s="63">
        <f>D162</f>
        <v>60284</v>
      </c>
      <c r="E161" s="56"/>
    </row>
    <row r="162" spans="1:5" x14ac:dyDescent="0.25">
      <c r="A162" s="47" t="s">
        <v>495</v>
      </c>
      <c r="B162" s="87"/>
      <c r="C162" s="48">
        <v>600</v>
      </c>
      <c r="D162" s="63">
        <v>60284</v>
      </c>
      <c r="E162" s="56"/>
    </row>
    <row r="163" spans="1:5" ht="30" x14ac:dyDescent="0.25">
      <c r="A163" s="47" t="s">
        <v>580</v>
      </c>
      <c r="B163" s="87" t="s">
        <v>579</v>
      </c>
      <c r="C163" s="48"/>
      <c r="D163" s="63">
        <f>D164</f>
        <v>6700</v>
      </c>
      <c r="E163" s="56"/>
    </row>
    <row r="164" spans="1:5" x14ac:dyDescent="0.25">
      <c r="A164" s="47" t="s">
        <v>495</v>
      </c>
      <c r="B164" s="87"/>
      <c r="C164" s="48">
        <v>600</v>
      </c>
      <c r="D164" s="63">
        <v>6700</v>
      </c>
      <c r="E164" s="56"/>
    </row>
    <row r="165" spans="1:5" ht="30" x14ac:dyDescent="0.25">
      <c r="A165" s="70" t="s">
        <v>554</v>
      </c>
      <c r="B165" s="70" t="s">
        <v>532</v>
      </c>
      <c r="C165" s="71"/>
      <c r="D165" s="72">
        <f>D166</f>
        <v>18000</v>
      </c>
      <c r="E165" s="56"/>
    </row>
    <row r="166" spans="1:5" ht="30" x14ac:dyDescent="0.25">
      <c r="A166" s="45" t="s">
        <v>555</v>
      </c>
      <c r="B166" s="45" t="s">
        <v>533</v>
      </c>
      <c r="C166" s="48"/>
      <c r="D166" s="63">
        <f>D167</f>
        <v>18000</v>
      </c>
      <c r="E166" s="56"/>
    </row>
    <row r="167" spans="1:5" ht="30" x14ac:dyDescent="0.25">
      <c r="A167" s="47" t="s">
        <v>534</v>
      </c>
      <c r="B167" s="47" t="s">
        <v>535</v>
      </c>
      <c r="C167" s="48"/>
      <c r="D167" s="63">
        <f>D168</f>
        <v>18000</v>
      </c>
      <c r="E167" s="56"/>
    </row>
    <row r="168" spans="1:5" x14ac:dyDescent="0.25">
      <c r="A168" s="47" t="s">
        <v>497</v>
      </c>
      <c r="B168" s="87"/>
      <c r="C168" s="48">
        <v>200</v>
      </c>
      <c r="D168" s="63">
        <v>18000</v>
      </c>
      <c r="E168" s="56"/>
    </row>
    <row r="169" spans="1:5" ht="43.5" x14ac:dyDescent="0.25">
      <c r="A169" s="73" t="s">
        <v>339</v>
      </c>
      <c r="B169" s="85" t="s">
        <v>252</v>
      </c>
      <c r="C169" s="74"/>
      <c r="D169" s="75">
        <f>D170+D174</f>
        <v>1130000</v>
      </c>
      <c r="E169" s="56"/>
    </row>
    <row r="170" spans="1:5" ht="30" x14ac:dyDescent="0.25">
      <c r="A170" s="70" t="s">
        <v>340</v>
      </c>
      <c r="B170" s="83" t="s">
        <v>253</v>
      </c>
      <c r="C170" s="71"/>
      <c r="D170" s="72">
        <f>D171</f>
        <v>30000</v>
      </c>
      <c r="E170" s="56"/>
    </row>
    <row r="171" spans="1:5" ht="45" x14ac:dyDescent="0.25">
      <c r="A171" s="45" t="s">
        <v>514</v>
      </c>
      <c r="B171" s="84" t="s">
        <v>391</v>
      </c>
      <c r="C171" s="43"/>
      <c r="D171" s="61">
        <f>D172</f>
        <v>30000</v>
      </c>
      <c r="E171" s="56"/>
    </row>
    <row r="172" spans="1:5" x14ac:dyDescent="0.25">
      <c r="A172" s="47" t="s">
        <v>341</v>
      </c>
      <c r="B172" s="53" t="s">
        <v>430</v>
      </c>
      <c r="C172" s="43"/>
      <c r="D172" s="63">
        <f>D173</f>
        <v>30000</v>
      </c>
      <c r="E172" s="56"/>
    </row>
    <row r="173" spans="1:5" x14ac:dyDescent="0.25">
      <c r="A173" s="47" t="s">
        <v>497</v>
      </c>
      <c r="B173" s="53"/>
      <c r="C173" s="43">
        <v>200</v>
      </c>
      <c r="D173" s="63">
        <v>30000</v>
      </c>
      <c r="E173" s="56"/>
    </row>
    <row r="174" spans="1:5" ht="30" x14ac:dyDescent="0.25">
      <c r="A174" s="70" t="s">
        <v>556</v>
      </c>
      <c r="B174" s="83" t="s">
        <v>254</v>
      </c>
      <c r="C174" s="71"/>
      <c r="D174" s="72">
        <f>D175</f>
        <v>1100000</v>
      </c>
      <c r="E174" s="56"/>
    </row>
    <row r="175" spans="1:5" ht="30" x14ac:dyDescent="0.25">
      <c r="A175" s="45" t="s">
        <v>401</v>
      </c>
      <c r="B175" s="84" t="s">
        <v>400</v>
      </c>
      <c r="C175" s="43"/>
      <c r="D175" s="61">
        <f>D176</f>
        <v>1100000</v>
      </c>
      <c r="E175" s="56"/>
    </row>
    <row r="176" spans="1:5" x14ac:dyDescent="0.25">
      <c r="A176" s="47" t="s">
        <v>342</v>
      </c>
      <c r="B176" s="53" t="s">
        <v>429</v>
      </c>
      <c r="C176" s="43"/>
      <c r="D176" s="63">
        <f>D177+D178</f>
        <v>1100000</v>
      </c>
      <c r="E176" s="56"/>
    </row>
    <row r="177" spans="1:5" ht="30" x14ac:dyDescent="0.25">
      <c r="A177" s="47" t="s">
        <v>498</v>
      </c>
      <c r="B177" s="53"/>
      <c r="C177" s="43">
        <v>100</v>
      </c>
      <c r="D177" s="63">
        <v>1006436</v>
      </c>
      <c r="E177" s="56"/>
    </row>
    <row r="178" spans="1:5" x14ac:dyDescent="0.25">
      <c r="A178" s="47" t="s">
        <v>497</v>
      </c>
      <c r="B178" s="53"/>
      <c r="C178" s="43">
        <v>200</v>
      </c>
      <c r="D178" s="63">
        <v>93564</v>
      </c>
      <c r="E178" s="56"/>
    </row>
    <row r="179" spans="1:5" x14ac:dyDescent="0.25">
      <c r="A179" s="73" t="s">
        <v>343</v>
      </c>
      <c r="B179" s="85" t="s">
        <v>255</v>
      </c>
      <c r="C179" s="74"/>
      <c r="D179" s="75">
        <f>D180+D192</f>
        <v>15440202</v>
      </c>
      <c r="E179" s="56"/>
    </row>
    <row r="180" spans="1:5" ht="30" x14ac:dyDescent="0.25">
      <c r="A180" s="70" t="s">
        <v>557</v>
      </c>
      <c r="B180" s="83" t="s">
        <v>256</v>
      </c>
      <c r="C180" s="71"/>
      <c r="D180" s="72">
        <f>D181+D186+D189</f>
        <v>15340202</v>
      </c>
      <c r="E180" s="56"/>
    </row>
    <row r="181" spans="1:5" x14ac:dyDescent="0.25">
      <c r="A181" s="45" t="s">
        <v>259</v>
      </c>
      <c r="B181" s="84" t="s">
        <v>257</v>
      </c>
      <c r="C181" s="48"/>
      <c r="D181" s="66">
        <f>D182+D184</f>
        <v>11939834</v>
      </c>
      <c r="E181" s="56"/>
    </row>
    <row r="182" spans="1:5" x14ac:dyDescent="0.25">
      <c r="A182" s="47" t="s">
        <v>536</v>
      </c>
      <c r="B182" s="88" t="s">
        <v>544</v>
      </c>
      <c r="C182" s="43"/>
      <c r="D182" s="66">
        <f>D183</f>
        <v>11439632</v>
      </c>
      <c r="E182" s="56"/>
    </row>
    <row r="183" spans="1:5" x14ac:dyDescent="0.25">
      <c r="A183" s="47" t="s">
        <v>495</v>
      </c>
      <c r="B183" s="88"/>
      <c r="C183" s="43">
        <v>600</v>
      </c>
      <c r="D183" s="66">
        <v>11439632</v>
      </c>
      <c r="E183" s="56"/>
    </row>
    <row r="184" spans="1:5" ht="30" x14ac:dyDescent="0.25">
      <c r="A184" s="47" t="s">
        <v>609</v>
      </c>
      <c r="B184" s="88" t="s">
        <v>608</v>
      </c>
      <c r="C184" s="43"/>
      <c r="D184" s="66">
        <f>D185</f>
        <v>500202</v>
      </c>
      <c r="E184" s="56"/>
    </row>
    <row r="185" spans="1:5" x14ac:dyDescent="0.25">
      <c r="A185" s="47" t="s">
        <v>495</v>
      </c>
      <c r="B185" s="88"/>
      <c r="C185" s="43">
        <v>600</v>
      </c>
      <c r="D185" s="66">
        <v>500202</v>
      </c>
      <c r="E185" s="56"/>
    </row>
    <row r="186" spans="1:5" x14ac:dyDescent="0.25">
      <c r="A186" s="45" t="s">
        <v>402</v>
      </c>
      <c r="B186" s="84" t="s">
        <v>258</v>
      </c>
      <c r="C186" s="43"/>
      <c r="D186" s="66">
        <f>D187</f>
        <v>2900368</v>
      </c>
      <c r="E186" s="56"/>
    </row>
    <row r="187" spans="1:5" x14ac:dyDescent="0.25">
      <c r="A187" s="47" t="s">
        <v>344</v>
      </c>
      <c r="B187" s="53" t="s">
        <v>453</v>
      </c>
      <c r="C187" s="43"/>
      <c r="D187" s="66">
        <f>D188</f>
        <v>2900368</v>
      </c>
      <c r="E187" s="56"/>
    </row>
    <row r="188" spans="1:5" x14ac:dyDescent="0.25">
      <c r="A188" s="47" t="s">
        <v>495</v>
      </c>
      <c r="B188" s="53"/>
      <c r="C188" s="43">
        <v>600</v>
      </c>
      <c r="D188" s="66">
        <v>2900368</v>
      </c>
      <c r="E188" s="56"/>
    </row>
    <row r="189" spans="1:5" x14ac:dyDescent="0.25">
      <c r="A189" s="45" t="s">
        <v>106</v>
      </c>
      <c r="B189" s="84" t="s">
        <v>454</v>
      </c>
      <c r="C189" s="43"/>
      <c r="D189" s="61">
        <f>D190</f>
        <v>500000</v>
      </c>
      <c r="E189" s="56"/>
    </row>
    <row r="190" spans="1:5" x14ac:dyDescent="0.25">
      <c r="A190" s="47" t="s">
        <v>456</v>
      </c>
      <c r="B190" s="53" t="s">
        <v>455</v>
      </c>
      <c r="C190" s="43"/>
      <c r="D190" s="63">
        <f>D191</f>
        <v>500000</v>
      </c>
      <c r="E190" s="56"/>
    </row>
    <row r="191" spans="1:5" x14ac:dyDescent="0.25">
      <c r="A191" s="47" t="s">
        <v>495</v>
      </c>
      <c r="B191" s="53"/>
      <c r="C191" s="43">
        <v>600</v>
      </c>
      <c r="D191" s="63">
        <v>500000</v>
      </c>
      <c r="E191" s="56"/>
    </row>
    <row r="192" spans="1:5" ht="30" x14ac:dyDescent="0.25">
      <c r="A192" s="45" t="s">
        <v>345</v>
      </c>
      <c r="B192" s="84" t="s">
        <v>375</v>
      </c>
      <c r="C192" s="43"/>
      <c r="D192" s="61">
        <f>D193</f>
        <v>100000</v>
      </c>
      <c r="E192" s="56"/>
    </row>
    <row r="193" spans="1:5" x14ac:dyDescent="0.25">
      <c r="A193" s="45" t="s">
        <v>403</v>
      </c>
      <c r="B193" s="84" t="s">
        <v>394</v>
      </c>
      <c r="C193" s="43"/>
      <c r="D193" s="61">
        <f>D194</f>
        <v>100000</v>
      </c>
      <c r="E193" s="56"/>
    </row>
    <row r="194" spans="1:5" x14ac:dyDescent="0.25">
      <c r="A194" s="47" t="s">
        <v>346</v>
      </c>
      <c r="B194" s="53" t="s">
        <v>405</v>
      </c>
      <c r="C194" s="43"/>
      <c r="D194" s="63">
        <f>D195</f>
        <v>100000</v>
      </c>
      <c r="E194" s="56"/>
    </row>
    <row r="195" spans="1:5" x14ac:dyDescent="0.25">
      <c r="A195" s="47" t="s">
        <v>495</v>
      </c>
      <c r="B195" s="53"/>
      <c r="C195" s="43">
        <v>600</v>
      </c>
      <c r="D195" s="63">
        <v>100000</v>
      </c>
      <c r="E195" s="56"/>
    </row>
    <row r="196" spans="1:5" ht="29.25" x14ac:dyDescent="0.25">
      <c r="A196" s="73" t="s">
        <v>347</v>
      </c>
      <c r="B196" s="85" t="s">
        <v>260</v>
      </c>
      <c r="C196" s="74"/>
      <c r="D196" s="75">
        <f>D197</f>
        <v>604000</v>
      </c>
      <c r="E196" s="56"/>
    </row>
    <row r="197" spans="1:5" ht="30" x14ac:dyDescent="0.25">
      <c r="A197" s="70" t="s">
        <v>348</v>
      </c>
      <c r="B197" s="83" t="s">
        <v>261</v>
      </c>
      <c r="C197" s="71"/>
      <c r="D197" s="72">
        <f>D198</f>
        <v>604000</v>
      </c>
      <c r="E197" s="56"/>
    </row>
    <row r="198" spans="1:5" x14ac:dyDescent="0.25">
      <c r="A198" s="45" t="s">
        <v>263</v>
      </c>
      <c r="B198" s="84" t="s">
        <v>262</v>
      </c>
      <c r="C198" s="43"/>
      <c r="D198" s="61">
        <f>D199</f>
        <v>604000</v>
      </c>
      <c r="E198" s="56"/>
    </row>
    <row r="199" spans="1:5" x14ac:dyDescent="0.25">
      <c r="A199" s="47" t="s">
        <v>349</v>
      </c>
      <c r="B199" s="53" t="s">
        <v>404</v>
      </c>
      <c r="C199" s="43"/>
      <c r="D199" s="63">
        <f>D200+D201</f>
        <v>604000</v>
      </c>
      <c r="E199" s="56"/>
    </row>
    <row r="200" spans="1:5" x14ac:dyDescent="0.25">
      <c r="A200" s="47" t="s">
        <v>508</v>
      </c>
      <c r="B200" s="53"/>
      <c r="C200" s="43">
        <v>200</v>
      </c>
      <c r="D200" s="63">
        <v>512000</v>
      </c>
      <c r="E200" s="56"/>
    </row>
    <row r="201" spans="1:5" x14ac:dyDescent="0.25">
      <c r="A201" s="47" t="s">
        <v>499</v>
      </c>
      <c r="B201" s="53"/>
      <c r="C201" s="43">
        <v>800</v>
      </c>
      <c r="D201" s="63">
        <v>92000</v>
      </c>
      <c r="E201" s="56"/>
    </row>
    <row r="202" spans="1:5" ht="29.25" x14ac:dyDescent="0.25">
      <c r="A202" s="73" t="s">
        <v>350</v>
      </c>
      <c r="B202" s="85" t="s">
        <v>264</v>
      </c>
      <c r="C202" s="74"/>
      <c r="D202" s="75">
        <f>D203+D211+D220</f>
        <v>35862652</v>
      </c>
      <c r="E202" s="56"/>
    </row>
    <row r="203" spans="1:5" ht="30" x14ac:dyDescent="0.25">
      <c r="A203" s="70" t="s">
        <v>558</v>
      </c>
      <c r="B203" s="83" t="s">
        <v>265</v>
      </c>
      <c r="C203" s="71"/>
      <c r="D203" s="72">
        <f>D204</f>
        <v>5014770</v>
      </c>
      <c r="E203" s="56"/>
    </row>
    <row r="204" spans="1:5" x14ac:dyDescent="0.25">
      <c r="A204" s="45" t="s">
        <v>581</v>
      </c>
      <c r="B204" s="84" t="s">
        <v>582</v>
      </c>
      <c r="C204" s="43"/>
      <c r="D204" s="61">
        <f>D205+D207+D209</f>
        <v>5014770</v>
      </c>
      <c r="E204" s="56"/>
    </row>
    <row r="205" spans="1:5" ht="30" x14ac:dyDescent="0.25">
      <c r="A205" s="47" t="s">
        <v>351</v>
      </c>
      <c r="B205" s="53" t="s">
        <v>598</v>
      </c>
      <c r="C205" s="43"/>
      <c r="D205" s="63">
        <f>D206</f>
        <v>2141540</v>
      </c>
      <c r="E205" s="56"/>
    </row>
    <row r="206" spans="1:5" x14ac:dyDescent="0.25">
      <c r="A206" s="47" t="s">
        <v>499</v>
      </c>
      <c r="B206" s="53"/>
      <c r="C206" s="43">
        <v>800</v>
      </c>
      <c r="D206" s="63">
        <v>2141540</v>
      </c>
      <c r="E206" s="56"/>
    </row>
    <row r="207" spans="1:5" x14ac:dyDescent="0.25">
      <c r="A207" s="47" t="s">
        <v>583</v>
      </c>
      <c r="B207" s="53" t="s">
        <v>584</v>
      </c>
      <c r="C207" s="43"/>
      <c r="D207" s="63">
        <f>D208</f>
        <v>450000</v>
      </c>
      <c r="E207" s="56"/>
    </row>
    <row r="208" spans="1:5" x14ac:dyDescent="0.25">
      <c r="A208" s="47" t="s">
        <v>499</v>
      </c>
      <c r="B208" s="53"/>
      <c r="C208" s="43">
        <v>800</v>
      </c>
      <c r="D208" s="63">
        <v>450000</v>
      </c>
      <c r="E208" s="56"/>
    </row>
    <row r="209" spans="1:5" x14ac:dyDescent="0.25">
      <c r="A209" s="47" t="s">
        <v>585</v>
      </c>
      <c r="B209" s="53" t="s">
        <v>586</v>
      </c>
      <c r="C209" s="43"/>
      <c r="D209" s="63">
        <f>D210</f>
        <v>2423230</v>
      </c>
      <c r="E209" s="56"/>
    </row>
    <row r="210" spans="1:5" x14ac:dyDescent="0.25">
      <c r="A210" s="47" t="s">
        <v>508</v>
      </c>
      <c r="B210" s="53"/>
      <c r="C210" s="43">
        <v>200</v>
      </c>
      <c r="D210" s="63">
        <v>2423230</v>
      </c>
      <c r="E210" s="56"/>
    </row>
    <row r="211" spans="1:5" ht="30" x14ac:dyDescent="0.25">
      <c r="A211" s="70" t="s">
        <v>559</v>
      </c>
      <c r="B211" s="83" t="s">
        <v>266</v>
      </c>
      <c r="C211" s="71"/>
      <c r="D211" s="72">
        <f>D212+D217</f>
        <v>29947882</v>
      </c>
      <c r="E211" s="56"/>
    </row>
    <row r="212" spans="1:5" x14ac:dyDescent="0.25">
      <c r="A212" s="45" t="s">
        <v>538</v>
      </c>
      <c r="B212" s="84" t="s">
        <v>537</v>
      </c>
      <c r="C212" s="43"/>
      <c r="D212" s="61">
        <f>D213+D215</f>
        <v>27447882</v>
      </c>
      <c r="E212" s="56"/>
    </row>
    <row r="213" spans="1:5" x14ac:dyDescent="0.25">
      <c r="A213" s="47" t="s">
        <v>542</v>
      </c>
      <c r="B213" s="53" t="s">
        <v>543</v>
      </c>
      <c r="C213" s="43"/>
      <c r="D213" s="63">
        <f>D214</f>
        <v>24792322</v>
      </c>
      <c r="E213" s="56"/>
    </row>
    <row r="214" spans="1:5" x14ac:dyDescent="0.25">
      <c r="A214" s="47" t="s">
        <v>541</v>
      </c>
      <c r="B214" s="84"/>
      <c r="C214" s="43">
        <v>400</v>
      </c>
      <c r="D214" s="63">
        <v>24792322</v>
      </c>
      <c r="E214" s="56"/>
    </row>
    <row r="215" spans="1:5" x14ac:dyDescent="0.25">
      <c r="A215" s="47" t="s">
        <v>540</v>
      </c>
      <c r="B215" s="53" t="s">
        <v>539</v>
      </c>
      <c r="C215" s="43"/>
      <c r="D215" s="63">
        <f>D216</f>
        <v>2655560</v>
      </c>
      <c r="E215" s="56"/>
    </row>
    <row r="216" spans="1:5" x14ac:dyDescent="0.25">
      <c r="A216" s="47" t="s">
        <v>541</v>
      </c>
      <c r="B216" s="84"/>
      <c r="C216" s="43">
        <v>400</v>
      </c>
      <c r="D216" s="63">
        <v>2655560</v>
      </c>
      <c r="E216" s="56"/>
    </row>
    <row r="217" spans="1:5" ht="30" x14ac:dyDescent="0.25">
      <c r="A217" s="45" t="s">
        <v>612</v>
      </c>
      <c r="B217" s="84" t="s">
        <v>610</v>
      </c>
      <c r="C217" s="43"/>
      <c r="D217" s="61">
        <f>D218</f>
        <v>2500000</v>
      </c>
      <c r="E217" s="56"/>
    </row>
    <row r="218" spans="1:5" ht="30" customHeight="1" x14ac:dyDescent="0.25">
      <c r="A218" s="47" t="s">
        <v>613</v>
      </c>
      <c r="B218" s="84" t="s">
        <v>611</v>
      </c>
      <c r="C218" s="43"/>
      <c r="D218" s="63">
        <f>D219</f>
        <v>2500000</v>
      </c>
      <c r="E218" s="56"/>
    </row>
    <row r="219" spans="1:5" x14ac:dyDescent="0.25">
      <c r="A219" s="47" t="s">
        <v>541</v>
      </c>
      <c r="B219" s="84"/>
      <c r="C219" s="43">
        <v>400</v>
      </c>
      <c r="D219" s="63">
        <v>2500000</v>
      </c>
      <c r="E219" s="56"/>
    </row>
    <row r="220" spans="1:5" ht="30" x14ac:dyDescent="0.25">
      <c r="A220" s="70" t="s">
        <v>560</v>
      </c>
      <c r="B220" s="83" t="s">
        <v>267</v>
      </c>
      <c r="C220" s="71"/>
      <c r="D220" s="72">
        <f>D221</f>
        <v>900000</v>
      </c>
      <c r="E220" s="56"/>
    </row>
    <row r="221" spans="1:5" ht="30" x14ac:dyDescent="0.25">
      <c r="A221" s="45" t="s">
        <v>587</v>
      </c>
      <c r="B221" s="84" t="s">
        <v>561</v>
      </c>
      <c r="C221" s="48"/>
      <c r="D221" s="61">
        <f>D222</f>
        <v>900000</v>
      </c>
      <c r="E221" s="56"/>
    </row>
    <row r="222" spans="1:5" ht="30" x14ac:dyDescent="0.25">
      <c r="A222" s="47" t="s">
        <v>352</v>
      </c>
      <c r="B222" s="53" t="s">
        <v>562</v>
      </c>
      <c r="C222" s="43"/>
      <c r="D222" s="63">
        <f>D224+D223</f>
        <v>900000</v>
      </c>
      <c r="E222" s="56"/>
    </row>
    <row r="223" spans="1:5" x14ac:dyDescent="0.25">
      <c r="A223" s="47" t="s">
        <v>508</v>
      </c>
      <c r="B223" s="53"/>
      <c r="C223" s="43">
        <v>200</v>
      </c>
      <c r="D223" s="63">
        <v>500000</v>
      </c>
      <c r="E223" s="56"/>
    </row>
    <row r="224" spans="1:5" x14ac:dyDescent="0.25">
      <c r="A224" s="47" t="s">
        <v>541</v>
      </c>
      <c r="B224" s="84"/>
      <c r="C224" s="43">
        <v>400</v>
      </c>
      <c r="D224" s="63">
        <v>400000</v>
      </c>
      <c r="E224" s="56"/>
    </row>
    <row r="225" spans="1:5" x14ac:dyDescent="0.25">
      <c r="A225" s="73" t="s">
        <v>563</v>
      </c>
      <c r="B225" s="85" t="s">
        <v>268</v>
      </c>
      <c r="C225" s="74"/>
      <c r="D225" s="75">
        <f>D226</f>
        <v>100000</v>
      </c>
      <c r="E225" s="56"/>
    </row>
    <row r="226" spans="1:5" ht="30" x14ac:dyDescent="0.25">
      <c r="A226" s="70" t="s">
        <v>564</v>
      </c>
      <c r="B226" s="83" t="s">
        <v>376</v>
      </c>
      <c r="C226" s="71"/>
      <c r="D226" s="72">
        <f>D227</f>
        <v>100000</v>
      </c>
      <c r="E226" s="56"/>
    </row>
    <row r="227" spans="1:5" x14ac:dyDescent="0.25">
      <c r="A227" s="45" t="s">
        <v>270</v>
      </c>
      <c r="B227" s="84" t="s">
        <v>269</v>
      </c>
      <c r="C227" s="43"/>
      <c r="D227" s="61">
        <f>D228</f>
        <v>100000</v>
      </c>
      <c r="E227" s="56"/>
    </row>
    <row r="228" spans="1:5" ht="30" x14ac:dyDescent="0.25">
      <c r="A228" s="47" t="s">
        <v>294</v>
      </c>
      <c r="B228" s="53" t="s">
        <v>406</v>
      </c>
      <c r="C228" s="43"/>
      <c r="D228" s="63">
        <f>D229</f>
        <v>100000</v>
      </c>
      <c r="E228" s="56"/>
    </row>
    <row r="229" spans="1:5" x14ac:dyDescent="0.25">
      <c r="A229" s="47" t="s">
        <v>499</v>
      </c>
      <c r="B229" s="53"/>
      <c r="C229" s="43">
        <v>800</v>
      </c>
      <c r="D229" s="63">
        <v>100000</v>
      </c>
      <c r="E229" s="56"/>
    </row>
    <row r="230" spans="1:5" x14ac:dyDescent="0.25">
      <c r="A230" s="73" t="s">
        <v>353</v>
      </c>
      <c r="B230" s="85" t="s">
        <v>377</v>
      </c>
      <c r="C230" s="74"/>
      <c r="D230" s="75">
        <f>D231+D235+D239+D245</f>
        <v>6242000</v>
      </c>
      <c r="E230" s="56"/>
    </row>
    <row r="231" spans="1:5" ht="30" x14ac:dyDescent="0.25">
      <c r="A231" s="70" t="s">
        <v>643</v>
      </c>
      <c r="B231" s="83" t="s">
        <v>378</v>
      </c>
      <c r="C231" s="71"/>
      <c r="D231" s="72">
        <f>D232</f>
        <v>30000</v>
      </c>
      <c r="E231" s="56"/>
    </row>
    <row r="232" spans="1:5" x14ac:dyDescent="0.25">
      <c r="A232" s="45" t="s">
        <v>407</v>
      </c>
      <c r="B232" s="84" t="s">
        <v>395</v>
      </c>
      <c r="C232" s="43"/>
      <c r="D232" s="61">
        <f>D233</f>
        <v>30000</v>
      </c>
      <c r="E232" s="56"/>
    </row>
    <row r="233" spans="1:5" x14ac:dyDescent="0.25">
      <c r="A233" s="47" t="s">
        <v>354</v>
      </c>
      <c r="B233" s="53" t="s">
        <v>414</v>
      </c>
      <c r="C233" s="43"/>
      <c r="D233" s="63">
        <f>D234</f>
        <v>30000</v>
      </c>
      <c r="E233" s="56"/>
    </row>
    <row r="234" spans="1:5" x14ac:dyDescent="0.25">
      <c r="A234" s="47" t="s">
        <v>497</v>
      </c>
      <c r="B234" s="53"/>
      <c r="C234" s="43">
        <v>200</v>
      </c>
      <c r="D234" s="63">
        <v>30000</v>
      </c>
      <c r="E234" s="56"/>
    </row>
    <row r="235" spans="1:5" ht="30" x14ac:dyDescent="0.25">
      <c r="A235" s="70" t="s">
        <v>565</v>
      </c>
      <c r="B235" s="83" t="s">
        <v>379</v>
      </c>
      <c r="C235" s="71"/>
      <c r="D235" s="72">
        <f>D236</f>
        <v>200000</v>
      </c>
      <c r="E235" s="56"/>
    </row>
    <row r="236" spans="1:5" ht="30" x14ac:dyDescent="0.25">
      <c r="A236" s="45" t="s">
        <v>409</v>
      </c>
      <c r="B236" s="84" t="s">
        <v>408</v>
      </c>
      <c r="C236" s="43"/>
      <c r="D236" s="61">
        <f>D237</f>
        <v>200000</v>
      </c>
      <c r="E236" s="56"/>
    </row>
    <row r="237" spans="1:5" x14ac:dyDescent="0.25">
      <c r="A237" s="47" t="s">
        <v>295</v>
      </c>
      <c r="B237" s="53" t="s">
        <v>415</v>
      </c>
      <c r="C237" s="43"/>
      <c r="D237" s="63">
        <f>D238</f>
        <v>200000</v>
      </c>
      <c r="E237" s="56"/>
    </row>
    <row r="238" spans="1:5" x14ac:dyDescent="0.25">
      <c r="A238" s="47" t="s">
        <v>497</v>
      </c>
      <c r="B238" s="53"/>
      <c r="C238" s="43">
        <v>200</v>
      </c>
      <c r="D238" s="63">
        <v>200000</v>
      </c>
      <c r="E238" s="56"/>
    </row>
    <row r="239" spans="1:5" ht="30" x14ac:dyDescent="0.25">
      <c r="A239" s="70" t="s">
        <v>566</v>
      </c>
      <c r="B239" s="83" t="s">
        <v>380</v>
      </c>
      <c r="C239" s="71"/>
      <c r="D239" s="72">
        <f>D240</f>
        <v>656419</v>
      </c>
      <c r="E239" s="56"/>
    </row>
    <row r="240" spans="1:5" x14ac:dyDescent="0.25">
      <c r="A240" s="45" t="s">
        <v>569</v>
      </c>
      <c r="B240" s="84" t="s">
        <v>567</v>
      </c>
      <c r="C240" s="43"/>
      <c r="D240" s="61">
        <f>D241</f>
        <v>656419</v>
      </c>
      <c r="E240" s="56"/>
    </row>
    <row r="241" spans="1:5" x14ac:dyDescent="0.25">
      <c r="A241" s="47" t="s">
        <v>355</v>
      </c>
      <c r="B241" s="53" t="s">
        <v>568</v>
      </c>
      <c r="C241" s="43"/>
      <c r="D241" s="63">
        <f>D242+D243+D244</f>
        <v>656419</v>
      </c>
      <c r="E241" s="56"/>
    </row>
    <row r="242" spans="1:5" ht="30" x14ac:dyDescent="0.25">
      <c r="A242" s="47" t="s">
        <v>498</v>
      </c>
      <c r="B242" s="53"/>
      <c r="C242" s="43">
        <v>100</v>
      </c>
      <c r="D242" s="63">
        <v>556371</v>
      </c>
      <c r="E242" s="56"/>
    </row>
    <row r="243" spans="1:5" x14ac:dyDescent="0.25">
      <c r="A243" s="47" t="s">
        <v>497</v>
      </c>
      <c r="B243" s="53"/>
      <c r="C243" s="43">
        <v>200</v>
      </c>
      <c r="D243" s="63">
        <v>83229</v>
      </c>
      <c r="E243" s="56"/>
    </row>
    <row r="244" spans="1:5" x14ac:dyDescent="0.25">
      <c r="A244" s="47" t="s">
        <v>499</v>
      </c>
      <c r="B244" s="53"/>
      <c r="C244" s="43">
        <v>800</v>
      </c>
      <c r="D244" s="63">
        <v>16819</v>
      </c>
      <c r="E244" s="56"/>
    </row>
    <row r="245" spans="1:5" ht="30" x14ac:dyDescent="0.25">
      <c r="A245" s="70" t="s">
        <v>570</v>
      </c>
      <c r="B245" s="83" t="s">
        <v>381</v>
      </c>
      <c r="C245" s="71"/>
      <c r="D245" s="72">
        <f>D246</f>
        <v>5355581</v>
      </c>
      <c r="E245" s="56"/>
    </row>
    <row r="246" spans="1:5" ht="30" x14ac:dyDescent="0.25">
      <c r="A246" s="45" t="s">
        <v>411</v>
      </c>
      <c r="B246" s="84" t="s">
        <v>410</v>
      </c>
      <c r="C246" s="43"/>
      <c r="D246" s="61">
        <f>D247</f>
        <v>5355581</v>
      </c>
      <c r="E246" s="56"/>
    </row>
    <row r="247" spans="1:5" ht="30" x14ac:dyDescent="0.25">
      <c r="A247" s="47" t="s">
        <v>358</v>
      </c>
      <c r="B247" s="53" t="s">
        <v>413</v>
      </c>
      <c r="C247" s="43"/>
      <c r="D247" s="63">
        <f>D248+D249+D250</f>
        <v>5355581</v>
      </c>
      <c r="E247" s="56"/>
    </row>
    <row r="248" spans="1:5" ht="30" x14ac:dyDescent="0.25">
      <c r="A248" s="47" t="s">
        <v>498</v>
      </c>
      <c r="B248" s="53"/>
      <c r="C248" s="43">
        <v>100</v>
      </c>
      <c r="D248" s="63">
        <v>2450709</v>
      </c>
      <c r="E248" s="56"/>
    </row>
    <row r="249" spans="1:5" x14ac:dyDescent="0.25">
      <c r="A249" s="47" t="s">
        <v>497</v>
      </c>
      <c r="B249" s="53"/>
      <c r="C249" s="43">
        <v>200</v>
      </c>
      <c r="D249" s="63">
        <v>2641891</v>
      </c>
      <c r="E249" s="56"/>
    </row>
    <row r="250" spans="1:5" x14ac:dyDescent="0.25">
      <c r="A250" s="47" t="s">
        <v>499</v>
      </c>
      <c r="B250" s="53"/>
      <c r="C250" s="43">
        <v>800</v>
      </c>
      <c r="D250" s="63">
        <v>262981</v>
      </c>
      <c r="E250" s="56"/>
    </row>
    <row r="251" spans="1:5" x14ac:dyDescent="0.25">
      <c r="A251" s="73" t="s">
        <v>30</v>
      </c>
      <c r="B251" s="85" t="s">
        <v>436</v>
      </c>
      <c r="C251" s="74"/>
      <c r="D251" s="75">
        <f>D252</f>
        <v>1600000</v>
      </c>
      <c r="E251" s="56"/>
    </row>
    <row r="252" spans="1:5" x14ac:dyDescent="0.25">
      <c r="A252" s="70" t="s">
        <v>571</v>
      </c>
      <c r="B252" s="83" t="s">
        <v>437</v>
      </c>
      <c r="C252" s="71"/>
      <c r="D252" s="72">
        <f>D253</f>
        <v>1600000</v>
      </c>
      <c r="E252" s="56"/>
    </row>
    <row r="253" spans="1:5" x14ac:dyDescent="0.25">
      <c r="A253" s="45" t="s">
        <v>80</v>
      </c>
      <c r="B253" s="84" t="s">
        <v>439</v>
      </c>
      <c r="C253" s="44"/>
      <c r="D253" s="61">
        <f>D254+D256+D258+D260</f>
        <v>1600000</v>
      </c>
      <c r="E253" s="56"/>
    </row>
    <row r="254" spans="1:5" x14ac:dyDescent="0.25">
      <c r="A254" s="89" t="s">
        <v>438</v>
      </c>
      <c r="B254" s="53" t="s">
        <v>440</v>
      </c>
      <c r="C254" s="43"/>
      <c r="D254" s="63">
        <f>D255</f>
        <v>1300000</v>
      </c>
      <c r="E254" s="56"/>
    </row>
    <row r="255" spans="1:5" x14ac:dyDescent="0.25">
      <c r="A255" s="47" t="s">
        <v>495</v>
      </c>
      <c r="B255" s="53"/>
      <c r="C255" s="43">
        <v>600</v>
      </c>
      <c r="D255" s="63">
        <v>1300000</v>
      </c>
      <c r="E255" s="56"/>
    </row>
    <row r="256" spans="1:5" x14ac:dyDescent="0.25">
      <c r="A256" s="47" t="s">
        <v>616</v>
      </c>
      <c r="B256" s="95" t="s">
        <v>617</v>
      </c>
      <c r="C256" s="43"/>
      <c r="D256" s="63">
        <f>D257</f>
        <v>100000</v>
      </c>
      <c r="E256" s="56"/>
    </row>
    <row r="257" spans="1:7" x14ac:dyDescent="0.25">
      <c r="A257" s="47" t="s">
        <v>495</v>
      </c>
      <c r="B257" s="95"/>
      <c r="C257" s="43">
        <v>600</v>
      </c>
      <c r="D257" s="63">
        <v>100000</v>
      </c>
      <c r="E257" s="56"/>
    </row>
    <row r="258" spans="1:7" x14ac:dyDescent="0.25">
      <c r="A258" s="47" t="s">
        <v>618</v>
      </c>
      <c r="B258" s="95" t="s">
        <v>619</v>
      </c>
      <c r="C258" s="43"/>
      <c r="D258" s="63">
        <f>D259</f>
        <v>100000</v>
      </c>
      <c r="E258" s="56"/>
    </row>
    <row r="259" spans="1:7" x14ac:dyDescent="0.25">
      <c r="A259" s="47" t="s">
        <v>495</v>
      </c>
      <c r="B259" s="95"/>
      <c r="C259" s="43">
        <v>600</v>
      </c>
      <c r="D259" s="63">
        <v>100000</v>
      </c>
      <c r="E259" s="56"/>
    </row>
    <row r="260" spans="1:7" x14ac:dyDescent="0.25">
      <c r="A260" s="47" t="s">
        <v>620</v>
      </c>
      <c r="B260" s="95" t="s">
        <v>621</v>
      </c>
      <c r="C260" s="43"/>
      <c r="D260" s="63">
        <f>D261</f>
        <v>100000</v>
      </c>
      <c r="E260" s="56"/>
    </row>
    <row r="261" spans="1:7" x14ac:dyDescent="0.25">
      <c r="A261" s="47" t="s">
        <v>495</v>
      </c>
      <c r="B261" s="94"/>
      <c r="C261" s="43">
        <v>600</v>
      </c>
      <c r="D261" s="63">
        <v>100000</v>
      </c>
      <c r="E261" s="56"/>
    </row>
    <row r="262" spans="1:7" ht="29.25" x14ac:dyDescent="0.25">
      <c r="A262" s="73" t="s">
        <v>359</v>
      </c>
      <c r="B262" s="85" t="s">
        <v>271</v>
      </c>
      <c r="C262" s="74"/>
      <c r="D262" s="75">
        <f>D263+D273</f>
        <v>16926026.25</v>
      </c>
      <c r="E262" s="56"/>
    </row>
    <row r="263" spans="1:7" ht="30" x14ac:dyDescent="0.25">
      <c r="A263" s="70" t="s">
        <v>382</v>
      </c>
      <c r="B263" s="83" t="s">
        <v>272</v>
      </c>
      <c r="C263" s="80"/>
      <c r="D263" s="72">
        <f>D264</f>
        <v>13402226.25</v>
      </c>
      <c r="E263" s="56"/>
    </row>
    <row r="264" spans="1:7" ht="30" x14ac:dyDescent="0.25">
      <c r="A264" s="45" t="s">
        <v>412</v>
      </c>
      <c r="B264" s="84" t="s">
        <v>273</v>
      </c>
      <c r="C264" s="50"/>
      <c r="D264" s="61">
        <f>D265+D267+D269+D271</f>
        <v>13402226.25</v>
      </c>
      <c r="E264" s="67"/>
      <c r="F264" s="64"/>
      <c r="G264" s="64"/>
    </row>
    <row r="265" spans="1:7" ht="30" x14ac:dyDescent="0.25">
      <c r="A265" s="47" t="s">
        <v>296</v>
      </c>
      <c r="B265" s="53" t="s">
        <v>416</v>
      </c>
      <c r="C265" s="43"/>
      <c r="D265" s="63">
        <f>D266</f>
        <v>1903618.93</v>
      </c>
      <c r="E265" s="56"/>
    </row>
    <row r="266" spans="1:7" x14ac:dyDescent="0.25">
      <c r="A266" s="47" t="s">
        <v>497</v>
      </c>
      <c r="B266" s="53"/>
      <c r="C266" s="43">
        <v>200</v>
      </c>
      <c r="D266" s="63">
        <v>1903618.93</v>
      </c>
      <c r="E266" s="56"/>
    </row>
    <row r="267" spans="1:7" ht="30" x14ac:dyDescent="0.25">
      <c r="A267" s="47" t="s">
        <v>360</v>
      </c>
      <c r="B267" s="53" t="s">
        <v>392</v>
      </c>
      <c r="C267" s="43"/>
      <c r="D267" s="63">
        <f>D268</f>
        <v>2562357.2799999998</v>
      </c>
      <c r="E267" s="56"/>
    </row>
    <row r="268" spans="1:7" x14ac:dyDescent="0.25">
      <c r="A268" s="47" t="s">
        <v>500</v>
      </c>
      <c r="B268" s="53"/>
      <c r="C268" s="43">
        <v>500</v>
      </c>
      <c r="D268" s="63">
        <v>2562357.2799999998</v>
      </c>
      <c r="E268" s="56"/>
    </row>
    <row r="269" spans="1:7" x14ac:dyDescent="0.25">
      <c r="A269" s="47" t="s">
        <v>361</v>
      </c>
      <c r="B269" s="53" t="s">
        <v>393</v>
      </c>
      <c r="C269" s="48"/>
      <c r="D269" s="63">
        <f>D270</f>
        <v>8690843.0399999991</v>
      </c>
      <c r="E269" s="56"/>
    </row>
    <row r="270" spans="1:7" x14ac:dyDescent="0.25">
      <c r="A270" s="47" t="s">
        <v>497</v>
      </c>
      <c r="B270" s="53"/>
      <c r="C270" s="48">
        <v>200</v>
      </c>
      <c r="D270" s="63">
        <v>8690843.0399999991</v>
      </c>
      <c r="E270" s="56"/>
    </row>
    <row r="271" spans="1:7" x14ac:dyDescent="0.25">
      <c r="A271" s="47" t="s">
        <v>615</v>
      </c>
      <c r="B271" s="53" t="s">
        <v>614</v>
      </c>
      <c r="C271" s="48"/>
      <c r="D271" s="63">
        <f>D272</f>
        <v>245407</v>
      </c>
      <c r="E271" s="56"/>
    </row>
    <row r="272" spans="1:7" x14ac:dyDescent="0.25">
      <c r="A272" s="47" t="s">
        <v>497</v>
      </c>
      <c r="B272" s="53"/>
      <c r="C272" s="48">
        <v>200</v>
      </c>
      <c r="D272" s="63">
        <v>245407</v>
      </c>
      <c r="E272" s="56"/>
    </row>
    <row r="273" spans="1:7" ht="30" x14ac:dyDescent="0.25">
      <c r="A273" s="70" t="s">
        <v>362</v>
      </c>
      <c r="B273" s="83" t="s">
        <v>274</v>
      </c>
      <c r="C273" s="71"/>
      <c r="D273" s="72">
        <f>D274+D277</f>
        <v>3523800</v>
      </c>
      <c r="E273" s="56"/>
    </row>
    <row r="274" spans="1:7" x14ac:dyDescent="0.25">
      <c r="A274" s="45" t="s">
        <v>417</v>
      </c>
      <c r="B274" s="84" t="s">
        <v>275</v>
      </c>
      <c r="C274" s="43"/>
      <c r="D274" s="61">
        <f>D275</f>
        <v>3500000</v>
      </c>
      <c r="E274" s="56"/>
    </row>
    <row r="275" spans="1:7" ht="30" x14ac:dyDescent="0.25">
      <c r="A275" s="47" t="s">
        <v>297</v>
      </c>
      <c r="B275" s="53" t="s">
        <v>418</v>
      </c>
      <c r="C275" s="43"/>
      <c r="D275" s="63">
        <f>D276</f>
        <v>3500000</v>
      </c>
      <c r="E275" s="56"/>
    </row>
    <row r="276" spans="1:7" x14ac:dyDescent="0.25">
      <c r="A276" s="47" t="s">
        <v>499</v>
      </c>
      <c r="B276" s="53"/>
      <c r="C276" s="43">
        <v>800</v>
      </c>
      <c r="D276" s="63">
        <v>3500000</v>
      </c>
      <c r="E276" s="56"/>
    </row>
    <row r="277" spans="1:7" ht="30" x14ac:dyDescent="0.25">
      <c r="A277" s="45" t="s">
        <v>433</v>
      </c>
      <c r="B277" s="84" t="s">
        <v>276</v>
      </c>
      <c r="C277" s="48"/>
      <c r="D277" s="61">
        <f>D278+D280</f>
        <v>23800</v>
      </c>
      <c r="E277" s="56"/>
    </row>
    <row r="278" spans="1:7" ht="30" x14ac:dyDescent="0.25">
      <c r="A278" s="47" t="s">
        <v>363</v>
      </c>
      <c r="B278" s="53" t="s">
        <v>434</v>
      </c>
      <c r="C278" s="48"/>
      <c r="D278" s="63">
        <f>D279</f>
        <v>600</v>
      </c>
      <c r="E278" s="56"/>
    </row>
    <row r="279" spans="1:7" x14ac:dyDescent="0.25">
      <c r="A279" s="47" t="s">
        <v>499</v>
      </c>
      <c r="B279" s="53"/>
      <c r="C279" s="48">
        <v>800</v>
      </c>
      <c r="D279" s="63">
        <v>600</v>
      </c>
      <c r="E279" s="56"/>
    </row>
    <row r="280" spans="1:7" ht="30" x14ac:dyDescent="0.25">
      <c r="A280" s="47" t="s">
        <v>364</v>
      </c>
      <c r="B280" s="53" t="s">
        <v>435</v>
      </c>
      <c r="C280" s="48"/>
      <c r="D280" s="63">
        <f>D281</f>
        <v>23200</v>
      </c>
      <c r="E280" s="56"/>
    </row>
    <row r="281" spans="1:7" x14ac:dyDescent="0.25">
      <c r="A281" s="47" t="s">
        <v>499</v>
      </c>
      <c r="B281" s="53"/>
      <c r="C281" s="48">
        <v>800</v>
      </c>
      <c r="D281" s="63">
        <v>23200</v>
      </c>
      <c r="E281" s="56"/>
    </row>
    <row r="282" spans="1:7" x14ac:dyDescent="0.25">
      <c r="A282" s="73" t="s">
        <v>365</v>
      </c>
      <c r="B282" s="85" t="s">
        <v>277</v>
      </c>
      <c r="C282" s="74"/>
      <c r="D282" s="75">
        <f>D283+D289+D293</f>
        <v>279700</v>
      </c>
      <c r="E282" s="56"/>
    </row>
    <row r="283" spans="1:7" ht="30" x14ac:dyDescent="0.25">
      <c r="A283" s="70" t="s">
        <v>366</v>
      </c>
      <c r="B283" s="83" t="s">
        <v>278</v>
      </c>
      <c r="C283" s="71"/>
      <c r="D283" s="72">
        <f>D284</f>
        <v>27000</v>
      </c>
      <c r="E283" s="67"/>
      <c r="F283" s="64"/>
      <c r="G283" s="64"/>
    </row>
    <row r="284" spans="1:7" ht="30" x14ac:dyDescent="0.25">
      <c r="A284" s="45" t="s">
        <v>282</v>
      </c>
      <c r="B284" s="84" t="s">
        <v>279</v>
      </c>
      <c r="C284" s="43"/>
      <c r="D284" s="61">
        <f>D285+D287</f>
        <v>27000</v>
      </c>
      <c r="E284" s="56"/>
    </row>
    <row r="285" spans="1:7" ht="30" x14ac:dyDescent="0.25">
      <c r="A285" s="47" t="s">
        <v>298</v>
      </c>
      <c r="B285" s="53" t="s">
        <v>419</v>
      </c>
      <c r="C285" s="43"/>
      <c r="D285" s="63">
        <f>D286</f>
        <v>13300</v>
      </c>
      <c r="E285" s="56"/>
    </row>
    <row r="286" spans="1:7" x14ac:dyDescent="0.25">
      <c r="A286" s="47" t="s">
        <v>499</v>
      </c>
      <c r="B286" s="53"/>
      <c r="C286" s="43">
        <v>800</v>
      </c>
      <c r="D286" s="63">
        <v>13300</v>
      </c>
      <c r="E286" s="56"/>
    </row>
    <row r="287" spans="1:7" ht="30" x14ac:dyDescent="0.25">
      <c r="A287" s="47" t="s">
        <v>299</v>
      </c>
      <c r="B287" s="53" t="s">
        <v>420</v>
      </c>
      <c r="C287" s="43"/>
      <c r="D287" s="63">
        <f>D288</f>
        <v>13700</v>
      </c>
      <c r="E287" s="56"/>
    </row>
    <row r="288" spans="1:7" x14ac:dyDescent="0.25">
      <c r="A288" s="47" t="s">
        <v>499</v>
      </c>
      <c r="B288" s="53"/>
      <c r="C288" s="43">
        <v>800</v>
      </c>
      <c r="D288" s="63">
        <v>13700</v>
      </c>
      <c r="E288" s="56"/>
    </row>
    <row r="289" spans="1:5" ht="30" x14ac:dyDescent="0.25">
      <c r="A289" s="70" t="s">
        <v>367</v>
      </c>
      <c r="B289" s="83" t="s">
        <v>280</v>
      </c>
      <c r="C289" s="71"/>
      <c r="D289" s="72">
        <f>D290</f>
        <v>250000</v>
      </c>
      <c r="E289" s="56"/>
    </row>
    <row r="290" spans="1:5" x14ac:dyDescent="0.25">
      <c r="A290" s="45" t="s">
        <v>461</v>
      </c>
      <c r="B290" s="84" t="s">
        <v>281</v>
      </c>
      <c r="C290" s="43"/>
      <c r="D290" s="61">
        <f>D291</f>
        <v>250000</v>
      </c>
      <c r="E290" s="56"/>
    </row>
    <row r="291" spans="1:5" x14ac:dyDescent="0.25">
      <c r="A291" s="47" t="s">
        <v>368</v>
      </c>
      <c r="B291" s="53" t="s">
        <v>421</v>
      </c>
      <c r="C291" s="43"/>
      <c r="D291" s="63">
        <f>D292</f>
        <v>250000</v>
      </c>
      <c r="E291" s="56"/>
    </row>
    <row r="292" spans="1:5" x14ac:dyDescent="0.25">
      <c r="A292" s="47" t="s">
        <v>499</v>
      </c>
      <c r="B292" s="53"/>
      <c r="C292" s="43">
        <v>800</v>
      </c>
      <c r="D292" s="63">
        <v>250000</v>
      </c>
      <c r="E292" s="56"/>
    </row>
    <row r="293" spans="1:5" ht="30" x14ac:dyDescent="0.25">
      <c r="A293" s="70" t="s">
        <v>572</v>
      </c>
      <c r="B293" s="83" t="s">
        <v>383</v>
      </c>
      <c r="C293" s="71"/>
      <c r="D293" s="72">
        <f>D294</f>
        <v>2700</v>
      </c>
      <c r="E293" s="56"/>
    </row>
    <row r="294" spans="1:5" ht="45" x14ac:dyDescent="0.25">
      <c r="A294" s="47" t="s">
        <v>462</v>
      </c>
      <c r="B294" s="53" t="s">
        <v>463</v>
      </c>
      <c r="C294" s="43"/>
      <c r="D294" s="61">
        <f>D295</f>
        <v>2700</v>
      </c>
      <c r="E294" s="56"/>
    </row>
    <row r="295" spans="1:5" ht="30" x14ac:dyDescent="0.25">
      <c r="A295" s="47" t="s">
        <v>464</v>
      </c>
      <c r="B295" s="53" t="s">
        <v>465</v>
      </c>
      <c r="C295" s="48"/>
      <c r="D295" s="63">
        <f>D296</f>
        <v>2700</v>
      </c>
      <c r="E295" s="56"/>
    </row>
    <row r="296" spans="1:5" x14ac:dyDescent="0.25">
      <c r="A296" s="47" t="s">
        <v>497</v>
      </c>
      <c r="B296" s="53"/>
      <c r="C296" s="48">
        <v>200</v>
      </c>
      <c r="D296" s="63">
        <v>2700</v>
      </c>
      <c r="E296" s="56"/>
    </row>
    <row r="297" spans="1:5" x14ac:dyDescent="0.25">
      <c r="A297" s="73" t="s">
        <v>588</v>
      </c>
      <c r="B297" s="85" t="s">
        <v>590</v>
      </c>
      <c r="C297" s="93"/>
      <c r="D297" s="75">
        <f>D298</f>
        <v>100000</v>
      </c>
      <c r="E297" s="56"/>
    </row>
    <row r="298" spans="1:5" ht="30" x14ac:dyDescent="0.25">
      <c r="A298" s="70" t="s">
        <v>589</v>
      </c>
      <c r="B298" s="83" t="s">
        <v>591</v>
      </c>
      <c r="C298" s="77"/>
      <c r="D298" s="72">
        <f>D299</f>
        <v>100000</v>
      </c>
      <c r="E298" s="56"/>
    </row>
    <row r="299" spans="1:5" x14ac:dyDescent="0.25">
      <c r="A299" s="47" t="s">
        <v>592</v>
      </c>
      <c r="B299" s="53" t="s">
        <v>593</v>
      </c>
      <c r="C299" s="48"/>
      <c r="D299" s="63">
        <f>D300</f>
        <v>100000</v>
      </c>
      <c r="E299" s="56"/>
    </row>
    <row r="300" spans="1:5" x14ac:dyDescent="0.25">
      <c r="A300" s="47" t="s">
        <v>594</v>
      </c>
      <c r="B300" s="53" t="s">
        <v>595</v>
      </c>
      <c r="C300" s="48"/>
      <c r="D300" s="63">
        <f>D301</f>
        <v>100000</v>
      </c>
      <c r="E300" s="56"/>
    </row>
    <row r="301" spans="1:5" x14ac:dyDescent="0.25">
      <c r="A301" s="47" t="s">
        <v>497</v>
      </c>
      <c r="B301" s="53"/>
      <c r="C301" s="48">
        <v>200</v>
      </c>
      <c r="D301" s="63">
        <v>100000</v>
      </c>
      <c r="E301" s="56"/>
    </row>
    <row r="302" spans="1:5" ht="29.25" x14ac:dyDescent="0.25">
      <c r="A302" s="73" t="s">
        <v>573</v>
      </c>
      <c r="B302" s="85" t="s">
        <v>283</v>
      </c>
      <c r="C302" s="74"/>
      <c r="D302" s="75">
        <f>D303</f>
        <v>3652000</v>
      </c>
      <c r="E302" s="56"/>
    </row>
    <row r="303" spans="1:5" ht="30" x14ac:dyDescent="0.25">
      <c r="A303" s="70" t="s">
        <v>574</v>
      </c>
      <c r="B303" s="83" t="s">
        <v>284</v>
      </c>
      <c r="C303" s="77"/>
      <c r="D303" s="72">
        <f>D304+D307+D310</f>
        <v>3652000</v>
      </c>
      <c r="E303" s="56"/>
    </row>
    <row r="304" spans="1:5" x14ac:dyDescent="0.25">
      <c r="A304" s="45" t="s">
        <v>69</v>
      </c>
      <c r="B304" s="84" t="s">
        <v>285</v>
      </c>
      <c r="C304" s="44"/>
      <c r="D304" s="61">
        <f>D305</f>
        <v>210000</v>
      </c>
      <c r="E304" s="56"/>
    </row>
    <row r="305" spans="1:5" ht="30" x14ac:dyDescent="0.25">
      <c r="A305" s="47" t="s">
        <v>300</v>
      </c>
      <c r="B305" s="53" t="s">
        <v>422</v>
      </c>
      <c r="C305" s="43"/>
      <c r="D305" s="63">
        <f>D306</f>
        <v>210000</v>
      </c>
      <c r="E305" s="56"/>
    </row>
    <row r="306" spans="1:5" x14ac:dyDescent="0.25">
      <c r="A306" s="47" t="s">
        <v>500</v>
      </c>
      <c r="B306" s="53"/>
      <c r="C306" s="43">
        <v>500</v>
      </c>
      <c r="D306" s="63">
        <v>210000</v>
      </c>
      <c r="E306" s="56"/>
    </row>
    <row r="307" spans="1:5" x14ac:dyDescent="0.25">
      <c r="A307" s="45" t="s">
        <v>70</v>
      </c>
      <c r="B307" s="84" t="s">
        <v>423</v>
      </c>
      <c r="C307" s="43"/>
      <c r="D307" s="61">
        <f>D308</f>
        <v>820000</v>
      </c>
      <c r="E307" s="56"/>
    </row>
    <row r="308" spans="1:5" x14ac:dyDescent="0.25">
      <c r="A308" s="47" t="s">
        <v>301</v>
      </c>
      <c r="B308" s="53" t="s">
        <v>431</v>
      </c>
      <c r="C308" s="43"/>
      <c r="D308" s="63">
        <f>D309</f>
        <v>820000</v>
      </c>
      <c r="E308" s="56"/>
    </row>
    <row r="309" spans="1:5" x14ac:dyDescent="0.25">
      <c r="A309" s="47" t="s">
        <v>497</v>
      </c>
      <c r="B309" s="53"/>
      <c r="C309" s="43">
        <v>200</v>
      </c>
      <c r="D309" s="63">
        <v>820000</v>
      </c>
      <c r="E309" s="56"/>
    </row>
    <row r="310" spans="1:5" x14ac:dyDescent="0.25">
      <c r="A310" s="45" t="s">
        <v>457</v>
      </c>
      <c r="B310" s="84" t="s">
        <v>425</v>
      </c>
      <c r="C310" s="43"/>
      <c r="D310" s="61">
        <f>D311</f>
        <v>2622000</v>
      </c>
      <c r="E310" s="56"/>
    </row>
    <row r="311" spans="1:5" x14ac:dyDescent="0.25">
      <c r="A311" s="47" t="s">
        <v>369</v>
      </c>
      <c r="B311" s="53" t="s">
        <v>432</v>
      </c>
      <c r="C311" s="43"/>
      <c r="D311" s="63">
        <f>D312</f>
        <v>2622000</v>
      </c>
      <c r="E311" s="56"/>
    </row>
    <row r="312" spans="1:5" x14ac:dyDescent="0.25">
      <c r="A312" s="47" t="s">
        <v>499</v>
      </c>
      <c r="B312" s="53"/>
      <c r="C312" s="43">
        <v>800</v>
      </c>
      <c r="D312" s="63">
        <v>2622000</v>
      </c>
      <c r="E312" s="56"/>
    </row>
    <row r="313" spans="1:5" x14ac:dyDescent="0.25">
      <c r="A313" s="73" t="s">
        <v>370</v>
      </c>
      <c r="B313" s="85" t="s">
        <v>286</v>
      </c>
      <c r="C313" s="74"/>
      <c r="D313" s="75">
        <f>D314+D316+D320+D322+D324+D339+D342+D344+D326+D328+D331+D334+D336</f>
        <v>30219800.940000001</v>
      </c>
      <c r="E313" s="56"/>
    </row>
    <row r="314" spans="1:5" x14ac:dyDescent="0.25">
      <c r="A314" s="47" t="s">
        <v>302</v>
      </c>
      <c r="B314" s="53" t="s">
        <v>384</v>
      </c>
      <c r="C314" s="43"/>
      <c r="D314" s="63">
        <f>D315</f>
        <v>1455697</v>
      </c>
      <c r="E314" s="56"/>
    </row>
    <row r="315" spans="1:5" ht="30" x14ac:dyDescent="0.25">
      <c r="A315" s="47" t="s">
        <v>498</v>
      </c>
      <c r="B315" s="53"/>
      <c r="C315" s="43">
        <v>100</v>
      </c>
      <c r="D315" s="63">
        <v>1455697</v>
      </c>
      <c r="E315" s="56"/>
    </row>
    <row r="316" spans="1:5" x14ac:dyDescent="0.25">
      <c r="A316" s="47" t="s">
        <v>288</v>
      </c>
      <c r="B316" s="53" t="s">
        <v>385</v>
      </c>
      <c r="C316" s="43"/>
      <c r="D316" s="63">
        <f>D317+D318+D319</f>
        <v>23693240</v>
      </c>
      <c r="E316" s="56"/>
    </row>
    <row r="317" spans="1:5" ht="30" x14ac:dyDescent="0.25">
      <c r="A317" s="47" t="s">
        <v>498</v>
      </c>
      <c r="B317" s="53"/>
      <c r="C317" s="43">
        <v>100</v>
      </c>
      <c r="D317" s="63">
        <v>20799312</v>
      </c>
      <c r="E317" s="56"/>
    </row>
    <row r="318" spans="1:5" x14ac:dyDescent="0.25">
      <c r="A318" s="47" t="s">
        <v>497</v>
      </c>
      <c r="B318" s="53"/>
      <c r="C318" s="43">
        <v>200</v>
      </c>
      <c r="D318" s="63">
        <v>2788308</v>
      </c>
      <c r="E318" s="56"/>
    </row>
    <row r="319" spans="1:5" x14ac:dyDescent="0.25">
      <c r="A319" s="47" t="s">
        <v>499</v>
      </c>
      <c r="B319" s="53"/>
      <c r="C319" s="43">
        <v>800</v>
      </c>
      <c r="D319" s="63">
        <v>105620</v>
      </c>
      <c r="E319" s="56"/>
    </row>
    <row r="320" spans="1:5" x14ac:dyDescent="0.25">
      <c r="A320" s="47" t="s">
        <v>303</v>
      </c>
      <c r="B320" s="53" t="s">
        <v>386</v>
      </c>
      <c r="C320" s="43"/>
      <c r="D320" s="63">
        <f>D321</f>
        <v>541063</v>
      </c>
      <c r="E320" s="56"/>
    </row>
    <row r="321" spans="1:5" ht="30" x14ac:dyDescent="0.25">
      <c r="A321" s="47" t="s">
        <v>498</v>
      </c>
      <c r="B321" s="53"/>
      <c r="C321" s="43">
        <v>100</v>
      </c>
      <c r="D321" s="63">
        <v>541063</v>
      </c>
      <c r="E321" s="56"/>
    </row>
    <row r="322" spans="1:5" x14ac:dyDescent="0.25">
      <c r="A322" s="47" t="s">
        <v>515</v>
      </c>
      <c r="B322" s="53" t="s">
        <v>387</v>
      </c>
      <c r="C322" s="43"/>
      <c r="D322" s="63">
        <f>D323</f>
        <v>2000000</v>
      </c>
      <c r="E322" s="56"/>
    </row>
    <row r="323" spans="1:5" ht="25.5" customHeight="1" x14ac:dyDescent="0.25">
      <c r="A323" s="47" t="s">
        <v>499</v>
      </c>
      <c r="B323" s="53"/>
      <c r="C323" s="43">
        <v>800</v>
      </c>
      <c r="D323" s="63">
        <v>2000000</v>
      </c>
      <c r="E323" s="56"/>
    </row>
    <row r="324" spans="1:5" ht="50.25" customHeight="1" x14ac:dyDescent="0.25">
      <c r="A324" s="47" t="s">
        <v>622</v>
      </c>
      <c r="B324" s="94" t="s">
        <v>623</v>
      </c>
      <c r="C324" s="96"/>
      <c r="D324" s="63">
        <f>D325</f>
        <v>14979</v>
      </c>
      <c r="E324" s="56"/>
    </row>
    <row r="325" spans="1:5" ht="26.25" customHeight="1" x14ac:dyDescent="0.25">
      <c r="A325" s="47" t="s">
        <v>497</v>
      </c>
      <c r="B325" s="94"/>
      <c r="C325" s="96">
        <v>200</v>
      </c>
      <c r="D325" s="63">
        <v>14979</v>
      </c>
      <c r="E325" s="56"/>
    </row>
    <row r="326" spans="1:5" ht="45" customHeight="1" x14ac:dyDescent="0.25">
      <c r="A326" s="47" t="s">
        <v>624</v>
      </c>
      <c r="B326" s="94" t="s">
        <v>625</v>
      </c>
      <c r="C326" s="96"/>
      <c r="D326" s="63">
        <f>D327</f>
        <v>14979</v>
      </c>
      <c r="E326" s="56"/>
    </row>
    <row r="327" spans="1:5" ht="26.25" customHeight="1" x14ac:dyDescent="0.25">
      <c r="A327" s="47" t="s">
        <v>497</v>
      </c>
      <c r="B327" s="94"/>
      <c r="C327" s="96">
        <v>200</v>
      </c>
      <c r="D327" s="63">
        <v>14979</v>
      </c>
      <c r="E327" s="56"/>
    </row>
    <row r="328" spans="1:5" ht="42" customHeight="1" x14ac:dyDescent="0.25">
      <c r="A328" s="47" t="s">
        <v>626</v>
      </c>
      <c r="B328" s="94" t="s">
        <v>627</v>
      </c>
      <c r="C328" s="96"/>
      <c r="D328" s="63">
        <f>D329+D330</f>
        <v>184393.42</v>
      </c>
      <c r="E328" s="56"/>
    </row>
    <row r="329" spans="1:5" ht="42" customHeight="1" x14ac:dyDescent="0.25">
      <c r="A329" s="47" t="s">
        <v>498</v>
      </c>
      <c r="B329" s="94"/>
      <c r="C329" s="96">
        <v>100</v>
      </c>
      <c r="D329" s="63">
        <v>179171.5</v>
      </c>
      <c r="E329" s="56"/>
    </row>
    <row r="330" spans="1:5" ht="39" customHeight="1" x14ac:dyDescent="0.25">
      <c r="A330" s="47" t="s">
        <v>497</v>
      </c>
      <c r="B330" s="94"/>
      <c r="C330" s="96">
        <v>200</v>
      </c>
      <c r="D330" s="63">
        <v>5221.92</v>
      </c>
      <c r="E330" s="56"/>
    </row>
    <row r="331" spans="1:5" ht="45" customHeight="1" x14ac:dyDescent="0.25">
      <c r="A331" s="47" t="s">
        <v>628</v>
      </c>
      <c r="B331" s="94" t="s">
        <v>629</v>
      </c>
      <c r="C331" s="96"/>
      <c r="D331" s="63">
        <f>D332+D333</f>
        <v>55426.720000000001</v>
      </c>
      <c r="E331" s="56"/>
    </row>
    <row r="332" spans="1:5" ht="63" customHeight="1" x14ac:dyDescent="0.25">
      <c r="A332" s="47" t="s">
        <v>498</v>
      </c>
      <c r="B332" s="94"/>
      <c r="C332" s="96">
        <v>100</v>
      </c>
      <c r="D332" s="63">
        <v>48197.15</v>
      </c>
      <c r="E332" s="56"/>
    </row>
    <row r="333" spans="1:5" ht="26.25" customHeight="1" x14ac:dyDescent="0.25">
      <c r="A333" s="47" t="s">
        <v>497</v>
      </c>
      <c r="B333" s="94"/>
      <c r="C333" s="96">
        <v>200</v>
      </c>
      <c r="D333" s="63">
        <v>7229.57</v>
      </c>
      <c r="E333" s="56"/>
    </row>
    <row r="334" spans="1:5" ht="53.25" customHeight="1" x14ac:dyDescent="0.25">
      <c r="A334" s="47" t="s">
        <v>630</v>
      </c>
      <c r="B334" s="94" t="s">
        <v>631</v>
      </c>
      <c r="C334" s="96"/>
      <c r="D334" s="63">
        <f>D335</f>
        <v>14979</v>
      </c>
      <c r="E334" s="56"/>
    </row>
    <row r="335" spans="1:5" ht="26.25" customHeight="1" x14ac:dyDescent="0.25">
      <c r="A335" s="47" t="s">
        <v>497</v>
      </c>
      <c r="B335" s="94"/>
      <c r="C335" s="96">
        <v>200</v>
      </c>
      <c r="D335" s="63">
        <v>14979</v>
      </c>
      <c r="E335" s="56"/>
    </row>
    <row r="336" spans="1:5" ht="40.5" customHeight="1" x14ac:dyDescent="0.25">
      <c r="A336" s="47" t="s">
        <v>632</v>
      </c>
      <c r="B336" s="94" t="s">
        <v>633</v>
      </c>
      <c r="C336" s="96"/>
      <c r="D336" s="63">
        <f>D337+D338</f>
        <v>95193.8</v>
      </c>
      <c r="E336" s="56"/>
    </row>
    <row r="337" spans="1:5" ht="57" customHeight="1" x14ac:dyDescent="0.25">
      <c r="A337" s="47" t="s">
        <v>498</v>
      </c>
      <c r="B337" s="94"/>
      <c r="C337" s="96">
        <v>100</v>
      </c>
      <c r="D337" s="63">
        <v>82777.210000000006</v>
      </c>
      <c r="E337" s="56"/>
    </row>
    <row r="338" spans="1:5" ht="26.25" customHeight="1" x14ac:dyDescent="0.25">
      <c r="A338" s="47" t="s">
        <v>497</v>
      </c>
      <c r="B338" s="94"/>
      <c r="C338" s="96">
        <v>200</v>
      </c>
      <c r="D338" s="63">
        <v>12416.59</v>
      </c>
      <c r="E338" s="56"/>
    </row>
    <row r="339" spans="1:5" ht="42" customHeight="1" x14ac:dyDescent="0.25">
      <c r="A339" s="47" t="s">
        <v>371</v>
      </c>
      <c r="B339" s="53" t="s">
        <v>287</v>
      </c>
      <c r="C339" s="48"/>
      <c r="D339" s="63">
        <f>D340+D341</f>
        <v>1452923</v>
      </c>
      <c r="E339" s="56"/>
    </row>
    <row r="340" spans="1:5" ht="55.5" customHeight="1" x14ac:dyDescent="0.25">
      <c r="A340" s="47" t="s">
        <v>498</v>
      </c>
      <c r="B340" s="53"/>
      <c r="C340" s="48">
        <v>100</v>
      </c>
      <c r="D340" s="63">
        <v>966630</v>
      </c>
      <c r="E340" s="56"/>
    </row>
    <row r="341" spans="1:5" ht="31.5" customHeight="1" x14ac:dyDescent="0.25">
      <c r="A341" s="47" t="s">
        <v>497</v>
      </c>
      <c r="B341" s="53"/>
      <c r="C341" s="48">
        <v>200</v>
      </c>
      <c r="D341" s="63">
        <v>486293</v>
      </c>
      <c r="E341" s="56"/>
    </row>
    <row r="342" spans="1:5" ht="44.25" customHeight="1" x14ac:dyDescent="0.25">
      <c r="A342" s="47" t="s">
        <v>304</v>
      </c>
      <c r="B342" s="53" t="s">
        <v>289</v>
      </c>
      <c r="C342" s="48"/>
      <c r="D342" s="63">
        <f>D343</f>
        <v>675710</v>
      </c>
      <c r="E342" s="56"/>
    </row>
    <row r="343" spans="1:5" ht="50.25" customHeight="1" x14ac:dyDescent="0.25">
      <c r="A343" s="47" t="s">
        <v>498</v>
      </c>
      <c r="B343" s="53"/>
      <c r="C343" s="48">
        <v>100</v>
      </c>
      <c r="D343" s="63">
        <v>675710</v>
      </c>
      <c r="E343" s="56"/>
    </row>
    <row r="344" spans="1:5" ht="42.75" customHeight="1" x14ac:dyDescent="0.25">
      <c r="A344" s="47" t="s">
        <v>305</v>
      </c>
      <c r="B344" s="53" t="s">
        <v>290</v>
      </c>
      <c r="C344" s="48"/>
      <c r="D344" s="63">
        <f>D345</f>
        <v>21217</v>
      </c>
      <c r="E344" s="56"/>
    </row>
    <row r="345" spans="1:5" ht="16.5" customHeight="1" x14ac:dyDescent="0.25">
      <c r="A345" s="47" t="s">
        <v>497</v>
      </c>
      <c r="B345" s="53"/>
      <c r="C345" s="48">
        <v>200</v>
      </c>
      <c r="D345" s="63">
        <v>21217</v>
      </c>
      <c r="E345" s="56"/>
    </row>
    <row r="346" spans="1:5" x14ac:dyDescent="0.25">
      <c r="A346" s="73" t="s">
        <v>306</v>
      </c>
      <c r="B346" s="85" t="s">
        <v>388</v>
      </c>
      <c r="C346" s="74"/>
      <c r="D346" s="75">
        <f>D347+D357+D355+D351+D353+D349</f>
        <v>51087073.960000001</v>
      </c>
      <c r="E346" s="56"/>
    </row>
    <row r="347" spans="1:5" x14ac:dyDescent="0.25">
      <c r="A347" s="47" t="s">
        <v>372</v>
      </c>
      <c r="B347" s="53" t="s">
        <v>389</v>
      </c>
      <c r="C347" s="48"/>
      <c r="D347" s="63">
        <f>D348</f>
        <v>324990</v>
      </c>
      <c r="E347" s="56"/>
    </row>
    <row r="348" spans="1:5" x14ac:dyDescent="0.25">
      <c r="A348" s="47" t="s">
        <v>500</v>
      </c>
      <c r="B348" s="53"/>
      <c r="C348" s="48">
        <v>500</v>
      </c>
      <c r="D348" s="63">
        <v>324990</v>
      </c>
      <c r="E348" s="56"/>
    </row>
    <row r="349" spans="1:5" x14ac:dyDescent="0.25">
      <c r="A349" s="47" t="s">
        <v>641</v>
      </c>
      <c r="B349" s="94" t="s">
        <v>642</v>
      </c>
      <c r="C349" s="97"/>
      <c r="D349" s="63">
        <f>D350</f>
        <v>1500000</v>
      </c>
      <c r="E349" s="56"/>
    </row>
    <row r="350" spans="1:5" x14ac:dyDescent="0.25">
      <c r="A350" s="47" t="s">
        <v>500</v>
      </c>
      <c r="B350" s="94"/>
      <c r="C350" s="97">
        <v>500</v>
      </c>
      <c r="D350" s="63">
        <v>1500000</v>
      </c>
      <c r="E350" s="56"/>
    </row>
    <row r="351" spans="1:5" x14ac:dyDescent="0.25">
      <c r="A351" s="47" t="s">
        <v>596</v>
      </c>
      <c r="B351" s="53" t="s">
        <v>597</v>
      </c>
      <c r="C351" s="48"/>
      <c r="D351" s="63">
        <f>D352</f>
        <v>10702499.960000001</v>
      </c>
      <c r="E351" s="56"/>
    </row>
    <row r="352" spans="1:5" x14ac:dyDescent="0.25">
      <c r="A352" s="47" t="s">
        <v>500</v>
      </c>
      <c r="B352" s="53"/>
      <c r="C352" s="48">
        <v>500</v>
      </c>
      <c r="D352" s="63">
        <v>10702499.960000001</v>
      </c>
      <c r="E352" s="56"/>
    </row>
    <row r="353" spans="1:5" x14ac:dyDescent="0.25">
      <c r="A353" s="47" t="s">
        <v>307</v>
      </c>
      <c r="B353" s="53" t="s">
        <v>390</v>
      </c>
      <c r="C353" s="48"/>
      <c r="D353" s="63">
        <f>D354</f>
        <v>37808000</v>
      </c>
      <c r="E353" s="56"/>
    </row>
    <row r="354" spans="1:5" x14ac:dyDescent="0.25">
      <c r="A354" s="47" t="s">
        <v>500</v>
      </c>
      <c r="B354" s="53"/>
      <c r="C354" s="48">
        <v>500</v>
      </c>
      <c r="D354" s="63">
        <f>31913000+5895000</f>
        <v>37808000</v>
      </c>
      <c r="E354" s="56"/>
    </row>
    <row r="355" spans="1:5" x14ac:dyDescent="0.25">
      <c r="A355" s="47" t="s">
        <v>502</v>
      </c>
      <c r="B355" s="53" t="s">
        <v>575</v>
      </c>
      <c r="C355" s="48"/>
      <c r="D355" s="63">
        <f>D356</f>
        <v>35796</v>
      </c>
      <c r="E355" s="56"/>
    </row>
    <row r="356" spans="1:5" x14ac:dyDescent="0.25">
      <c r="A356" s="47" t="s">
        <v>500</v>
      </c>
      <c r="B356" s="53"/>
      <c r="C356" s="48">
        <v>500</v>
      </c>
      <c r="D356" s="63">
        <v>35796</v>
      </c>
      <c r="E356" s="56"/>
    </row>
    <row r="357" spans="1:5" x14ac:dyDescent="0.25">
      <c r="A357" s="47" t="s">
        <v>635</v>
      </c>
      <c r="B357" s="53" t="s">
        <v>634</v>
      </c>
      <c r="C357" s="48"/>
      <c r="D357" s="63">
        <f>D358</f>
        <v>715788</v>
      </c>
      <c r="E357" s="56"/>
    </row>
    <row r="358" spans="1:5" x14ac:dyDescent="0.25">
      <c r="A358" s="47" t="s">
        <v>500</v>
      </c>
      <c r="B358" s="53"/>
      <c r="C358" s="48">
        <v>500</v>
      </c>
      <c r="D358" s="63">
        <v>715788</v>
      </c>
      <c r="E358" s="56"/>
    </row>
    <row r="359" spans="1:5" ht="21.75" customHeight="1" x14ac:dyDescent="0.25">
      <c r="A359" s="54" t="s">
        <v>501</v>
      </c>
      <c r="B359" s="53"/>
      <c r="C359" s="43"/>
      <c r="D359" s="60">
        <f>D6+D69+D149+D154+D169+D179+D196+D202+D225+D230+D251+D262+D282+D302+D313+D346+D297</f>
        <v>432605990.14999998</v>
      </c>
      <c r="E359" s="56"/>
    </row>
    <row r="360" spans="1:5" hidden="1" x14ac:dyDescent="0.25">
      <c r="A360" s="54" t="s">
        <v>519</v>
      </c>
      <c r="B360" s="53"/>
      <c r="C360" s="43"/>
      <c r="D360" s="60"/>
      <c r="E360" s="56"/>
    </row>
    <row r="361" spans="1:5" x14ac:dyDescent="0.25">
      <c r="A361" s="81" t="s">
        <v>520</v>
      </c>
      <c r="B361" s="82"/>
      <c r="C361" s="74"/>
      <c r="D361" s="75">
        <f>D359+D360</f>
        <v>432605990.14999998</v>
      </c>
      <c r="E361" s="56"/>
    </row>
    <row r="362" spans="1:5" x14ac:dyDescent="0.25">
      <c r="A362" s="55" t="s">
        <v>507</v>
      </c>
      <c r="B362" s="53"/>
      <c r="C362" s="43"/>
      <c r="D362" s="43">
        <v>-3698376.52</v>
      </c>
      <c r="E362" s="56"/>
    </row>
    <row r="363" spans="1:5" x14ac:dyDescent="0.25">
      <c r="A363" s="56"/>
      <c r="B363" s="57"/>
      <c r="E363" s="56"/>
    </row>
    <row r="364" spans="1:5" x14ac:dyDescent="0.25">
      <c r="A364" s="56"/>
      <c r="B364" s="57"/>
      <c r="E364" s="56"/>
    </row>
    <row r="365" spans="1:5" x14ac:dyDescent="0.25">
      <c r="D365" s="68"/>
    </row>
    <row r="366" spans="1:5" x14ac:dyDescent="0.25">
      <c r="A366" s="39" t="s">
        <v>509</v>
      </c>
      <c r="D366" s="68"/>
    </row>
    <row r="369" spans="2:6" x14ac:dyDescent="0.25">
      <c r="E369" s="91"/>
    </row>
    <row r="370" spans="2:6" x14ac:dyDescent="0.25">
      <c r="E370" s="91"/>
    </row>
    <row r="371" spans="2:6" x14ac:dyDescent="0.25">
      <c r="E371" s="91"/>
    </row>
    <row r="372" spans="2:6" x14ac:dyDescent="0.25">
      <c r="B372" s="39"/>
      <c r="C372" s="39"/>
      <c r="E372" s="92"/>
      <c r="F372" s="64"/>
    </row>
    <row r="373" spans="2:6" x14ac:dyDescent="0.25">
      <c r="B373" s="39"/>
      <c r="C373" s="39"/>
      <c r="E373" s="91"/>
      <c r="F373" s="64"/>
    </row>
    <row r="374" spans="2:6" x14ac:dyDescent="0.25">
      <c r="B374" s="39"/>
      <c r="C374" s="39"/>
      <c r="F374" s="64"/>
    </row>
    <row r="375" spans="2:6" x14ac:dyDescent="0.25">
      <c r="B375" s="39"/>
      <c r="C375" s="39"/>
    </row>
  </sheetData>
  <mergeCells count="4">
    <mergeCell ref="A1:D1"/>
    <mergeCell ref="A2:D2"/>
    <mergeCell ref="A3:D3"/>
    <mergeCell ref="A4:D4"/>
  </mergeCells>
  <pageMargins left="0.31496062992125984" right="0.11811023622047245" top="0.15748031496062992" bottom="0.15748031496062992" header="0.31496062992125984" footer="0.31496062992125984"/>
  <pageSetup paperSize="9" scale="58" fitToHeight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5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2016-11-10T06:14:44Z</cp:lastPrinted>
  <dcterms:created xsi:type="dcterms:W3CDTF">2015-09-23T12:24:19Z</dcterms:created>
  <dcterms:modified xsi:type="dcterms:W3CDTF">2017-03-23T11:49:45Z</dcterms:modified>
</cp:coreProperties>
</file>